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3256" windowHeight="11568" activeTab="0"/>
  </bookViews>
  <sheets>
    <sheet name="Main" sheetId="1" r:id="rId1"/>
    <sheet name="Team Rankings" sheetId="2" r:id="rId2"/>
    <sheet name="DONOTMODIFY" sheetId="3" r:id="rId3"/>
    <sheet name="Bracket#1" sheetId="4" r:id="rId4"/>
  </sheets>
  <definedNames>
    <definedName name="_xlnm._FilterDatabase" localSheetId="2" hidden="1">'DONOTMODIFY'!$A$2:$I$70</definedName>
    <definedName name="_xlnm._FilterDatabase" localSheetId="1" hidden="1">'Team Rankings'!$A$2:$I$70</definedName>
  </definedNames>
  <calcPr fullCalcOnLoad="1"/>
</workbook>
</file>

<file path=xl/sharedStrings.xml><?xml version="1.0" encoding="utf-8"?>
<sst xmlns="http://schemas.openxmlformats.org/spreadsheetml/2006/main" count="820" uniqueCount="259">
  <si>
    <t>COLORS</t>
  </si>
  <si>
    <t>Blue</t>
  </si>
  <si>
    <t>Red</t>
  </si>
  <si>
    <t>Green</t>
  </si>
  <si>
    <t>Black</t>
  </si>
  <si>
    <t>Yellow</t>
  </si>
  <si>
    <t>MASCOTS</t>
  </si>
  <si>
    <t>Dogs</t>
  </si>
  <si>
    <t>Cats</t>
  </si>
  <si>
    <t>Other</t>
  </si>
  <si>
    <t>Color</t>
  </si>
  <si>
    <t>Round 2</t>
  </si>
  <si>
    <t>Round 3</t>
  </si>
  <si>
    <t>Sweet 16</t>
  </si>
  <si>
    <t>Elite 8</t>
  </si>
  <si>
    <t>Final 4</t>
  </si>
  <si>
    <t>Championship</t>
  </si>
  <si>
    <t>TOTAL</t>
  </si>
  <si>
    <t>School</t>
  </si>
  <si>
    <t>Mascot Category</t>
  </si>
  <si>
    <t>Length of Coaches Name</t>
  </si>
  <si>
    <t>Head Coach</t>
  </si>
  <si>
    <t>Ranking</t>
  </si>
  <si>
    <t>Score</t>
  </si>
  <si>
    <t>Seed</t>
  </si>
  <si>
    <t>Duke</t>
  </si>
  <si>
    <t>James Madison</t>
  </si>
  <si>
    <t>Illinois</t>
  </si>
  <si>
    <t>California</t>
  </si>
  <si>
    <t>Saint Louis</t>
  </si>
  <si>
    <t>Iowa State</t>
  </si>
  <si>
    <t>Marquette</t>
  </si>
  <si>
    <t>Akron</t>
  </si>
  <si>
    <t>UNLV</t>
  </si>
  <si>
    <t>Wichita State</t>
  </si>
  <si>
    <t>Florida</t>
  </si>
  <si>
    <t>South Dakota State</t>
  </si>
  <si>
    <t>Notre Dame</t>
  </si>
  <si>
    <t>Colorado</t>
  </si>
  <si>
    <t>Ohio State</t>
  </si>
  <si>
    <t>Florida Gulf Coast</t>
  </si>
  <si>
    <t>Indiana</t>
  </si>
  <si>
    <t>Liberty</t>
  </si>
  <si>
    <t>LIU Brooklyn</t>
  </si>
  <si>
    <t>North Carolina State</t>
  </si>
  <si>
    <t>Syracuse</t>
  </si>
  <si>
    <t>Oregon</t>
  </si>
  <si>
    <t>Belmont</t>
  </si>
  <si>
    <t>Oklahoma State</t>
  </si>
  <si>
    <t>Valparaiso</t>
  </si>
  <si>
    <t>UCLA</t>
  </si>
  <si>
    <t>Saint Mary's</t>
  </si>
  <si>
    <t>New Mexico</t>
  </si>
  <si>
    <t>North Carolina</t>
  </si>
  <si>
    <t>Oklahoma</t>
  </si>
  <si>
    <t>Georgetown</t>
  </si>
  <si>
    <t>Louisville</t>
  </si>
  <si>
    <t>Southern U</t>
  </si>
  <si>
    <t>Missouri</t>
  </si>
  <si>
    <t>San Diego State</t>
  </si>
  <si>
    <t>Wisconsin</t>
  </si>
  <si>
    <t>Davidson</t>
  </si>
  <si>
    <t>Arizona</t>
  </si>
  <si>
    <t>Virginia Commonwealth</t>
  </si>
  <si>
    <t>Michigan State</t>
  </si>
  <si>
    <t>Harvard</t>
  </si>
  <si>
    <t>Creighton</t>
  </si>
  <si>
    <t>Villanova</t>
  </si>
  <si>
    <t>Kansas</t>
  </si>
  <si>
    <t>Montana</t>
  </si>
  <si>
    <t>Gonzaga</t>
  </si>
  <si>
    <t>Western Kentucky</t>
  </si>
  <si>
    <t>Colorado State</t>
  </si>
  <si>
    <t>Minnesota</t>
  </si>
  <si>
    <t>Pittsburgh</t>
  </si>
  <si>
    <t>LaSalle</t>
  </si>
  <si>
    <t>Kansas State</t>
  </si>
  <si>
    <t>Bucknell</t>
  </si>
  <si>
    <t>Butler</t>
  </si>
  <si>
    <t>Cincinnati</t>
  </si>
  <si>
    <t>Michigan</t>
  </si>
  <si>
    <t>Iona</t>
  </si>
  <si>
    <t>Memphis</t>
  </si>
  <si>
    <t>Temple</t>
  </si>
  <si>
    <t>Miami</t>
  </si>
  <si>
    <t>Blue Devils</t>
  </si>
  <si>
    <t>Krzyzewski</t>
  </si>
  <si>
    <t>Cyclones</t>
  </si>
  <si>
    <t>Fighting Irish</t>
  </si>
  <si>
    <t>Buffaloes</t>
  </si>
  <si>
    <t>Buckeyes</t>
  </si>
  <si>
    <t>Hoosiers</t>
  </si>
  <si>
    <t>Tarheels</t>
  </si>
  <si>
    <t>Ducks</t>
  </si>
  <si>
    <t>Dukes</t>
  </si>
  <si>
    <t>Brady</t>
  </si>
  <si>
    <t>Groce</t>
  </si>
  <si>
    <t>Fighting Illini</t>
  </si>
  <si>
    <t>Golden Bears</t>
  </si>
  <si>
    <t>Montgomery</t>
  </si>
  <si>
    <t>Billikens</t>
  </si>
  <si>
    <t>Crews</t>
  </si>
  <si>
    <t>Hoiberg</t>
  </si>
  <si>
    <t>Golden Eagles</t>
  </si>
  <si>
    <t>Williams</t>
  </si>
  <si>
    <t>Zips</t>
  </si>
  <si>
    <t>Dambrot</t>
  </si>
  <si>
    <t>Runnin' Rebels</t>
  </si>
  <si>
    <t>Rice</t>
  </si>
  <si>
    <t>Shockers</t>
  </si>
  <si>
    <t>Marshall</t>
  </si>
  <si>
    <t>Purple</t>
  </si>
  <si>
    <t>Gators</t>
  </si>
  <si>
    <t>Donovan</t>
  </si>
  <si>
    <t>Jackrabbits</t>
  </si>
  <si>
    <t>Nagy</t>
  </si>
  <si>
    <t>Brey</t>
  </si>
  <si>
    <t>Boyle</t>
  </si>
  <si>
    <t>Matta</t>
  </si>
  <si>
    <t>Eagles</t>
  </si>
  <si>
    <t>Bird</t>
  </si>
  <si>
    <t>Enfield</t>
  </si>
  <si>
    <t>Crean</t>
  </si>
  <si>
    <t>Flames</t>
  </si>
  <si>
    <t>Layer</t>
  </si>
  <si>
    <t>Blackbirds</t>
  </si>
  <si>
    <t>Perri</t>
  </si>
  <si>
    <t>Wolfpack</t>
  </si>
  <si>
    <t>Gottfried</t>
  </si>
  <si>
    <t>Altman</t>
  </si>
  <si>
    <t>Orange</t>
  </si>
  <si>
    <t>Boeheim</t>
  </si>
  <si>
    <t>Bruins</t>
  </si>
  <si>
    <t>Byrd</t>
  </si>
  <si>
    <t>Cowboys</t>
  </si>
  <si>
    <t>Ford</t>
  </si>
  <si>
    <t>Crusaders</t>
  </si>
  <si>
    <t>Drew</t>
  </si>
  <si>
    <t>Howland</t>
  </si>
  <si>
    <t>Lobos</t>
  </si>
  <si>
    <t>Alford</t>
  </si>
  <si>
    <t>Sooners</t>
  </si>
  <si>
    <t>Kruger</t>
  </si>
  <si>
    <t>Hoyas</t>
  </si>
  <si>
    <t>Thompson</t>
  </si>
  <si>
    <t>Nickname/Mascot</t>
  </si>
  <si>
    <t>Order</t>
  </si>
  <si>
    <t>Cardinals</t>
  </si>
  <si>
    <t>Pitino</t>
  </si>
  <si>
    <t>NC A&amp;T</t>
  </si>
  <si>
    <t>Alexander</t>
  </si>
  <si>
    <t>Aggies</t>
  </si>
  <si>
    <t>Jaguars</t>
  </si>
  <si>
    <t>Banks</t>
  </si>
  <si>
    <t>Rating</t>
  </si>
  <si>
    <t>NAME</t>
  </si>
  <si>
    <t>Bracket</t>
  </si>
  <si>
    <t>Rams</t>
  </si>
  <si>
    <t>Tigers</t>
  </si>
  <si>
    <t>New Mexico State</t>
  </si>
  <si>
    <t>Menzies</t>
  </si>
  <si>
    <t>Haith</t>
  </si>
  <si>
    <t>Eustachy</t>
  </si>
  <si>
    <t>Pastner</t>
  </si>
  <si>
    <t>Middle Tennessee State</t>
  </si>
  <si>
    <t>Blue Raiders</t>
  </si>
  <si>
    <t>Gaels</t>
  </si>
  <si>
    <t>Davis</t>
  </si>
  <si>
    <t>Bennett</t>
  </si>
  <si>
    <t>Albany</t>
  </si>
  <si>
    <t>Panthers</t>
  </si>
  <si>
    <t>Ole Miss</t>
  </si>
  <si>
    <t>Boise State</t>
  </si>
  <si>
    <t>Bluejays</t>
  </si>
  <si>
    <t>McDermott</t>
  </si>
  <si>
    <t>Bearcats</t>
  </si>
  <si>
    <t>Cronin</t>
  </si>
  <si>
    <t>Great Danes</t>
  </si>
  <si>
    <t>Brown</t>
  </si>
  <si>
    <t>Zags</t>
  </si>
  <si>
    <t>Few</t>
  </si>
  <si>
    <t>Dixon</t>
  </si>
  <si>
    <t>Badgers</t>
  </si>
  <si>
    <t>Ryan</t>
  </si>
  <si>
    <t>Kennedy</t>
  </si>
  <si>
    <t>Rebels</t>
  </si>
  <si>
    <t>Weber</t>
  </si>
  <si>
    <t>Wildcat</t>
  </si>
  <si>
    <t>Broncos</t>
  </si>
  <si>
    <t>Giannini</t>
  </si>
  <si>
    <t>Wildcats</t>
  </si>
  <si>
    <t>Miller</t>
  </si>
  <si>
    <t>Crimson</t>
  </si>
  <si>
    <t>Amaker</t>
  </si>
  <si>
    <t>Cluess</t>
  </si>
  <si>
    <t>Northwestern State</t>
  </si>
  <si>
    <t>Pacific</t>
  </si>
  <si>
    <t>Spartans</t>
  </si>
  <si>
    <t>Izzo</t>
  </si>
  <si>
    <t>Jayhawks</t>
  </si>
  <si>
    <t>Self</t>
  </si>
  <si>
    <t>Hilltoppers</t>
  </si>
  <si>
    <t>Harper</t>
  </si>
  <si>
    <t>Wright</t>
  </si>
  <si>
    <t>Smart</t>
  </si>
  <si>
    <t>Wolverines</t>
  </si>
  <si>
    <t>Beilein</t>
  </si>
  <si>
    <t>Gophers</t>
  </si>
  <si>
    <t>Smith</t>
  </si>
  <si>
    <t>Demons</t>
  </si>
  <si>
    <t>Aztecs</t>
  </si>
  <si>
    <t>Fisher</t>
  </si>
  <si>
    <t>Owls</t>
  </si>
  <si>
    <t>Dunphy</t>
  </si>
  <si>
    <t>Grizzlies</t>
  </si>
  <si>
    <t>Tinkle</t>
  </si>
  <si>
    <t>Bulldogs</t>
  </si>
  <si>
    <t>Stevens</t>
  </si>
  <si>
    <t>Bison</t>
  </si>
  <si>
    <t>Paulsen</t>
  </si>
  <si>
    <t>McKillip</t>
  </si>
  <si>
    <t>Hurricanes</t>
  </si>
  <si>
    <t>Larranaga</t>
  </si>
  <si>
    <t>Thomason</t>
  </si>
  <si>
    <t>Explorers</t>
  </si>
  <si>
    <t>Birds</t>
  </si>
  <si>
    <t>Bears</t>
  </si>
  <si>
    <t>Predicted Winners</t>
  </si>
  <si>
    <t>Actual Round 2 Winners</t>
  </si>
  <si>
    <t>Actual Round 2 Teams</t>
  </si>
  <si>
    <t>Predicted Round 3 Winners</t>
  </si>
  <si>
    <t>Actual Round 3 Winners</t>
  </si>
  <si>
    <t>Predicted Reg Semi Winners</t>
  </si>
  <si>
    <t>Actual Reg Semi Winners</t>
  </si>
  <si>
    <t>Predicted Final 4</t>
  </si>
  <si>
    <t>Actual Final 4</t>
  </si>
  <si>
    <t>Predicted Final</t>
  </si>
  <si>
    <t>Actual Final</t>
  </si>
  <si>
    <t>Predicted Champion</t>
  </si>
  <si>
    <t>Actual Champion</t>
  </si>
  <si>
    <t>Multiplier</t>
  </si>
  <si>
    <t>4 Letters or Less</t>
  </si>
  <si>
    <t>9 Letters or More</t>
  </si>
  <si>
    <t>You can sort the following table by any category to see how your rankings are applied.</t>
  </si>
  <si>
    <t>McConathy</t>
  </si>
  <si>
    <t>Fighters</t>
  </si>
  <si>
    <t>Peoples</t>
  </si>
  <si>
    <t>Other Animal</t>
  </si>
  <si>
    <t>DO NOT MODIFY THIS PAGE. TEAMS MUST BE KEPT IN ALPHABETICAL ORDER. MODIFYING THIS PAGE WILL BREAK THE BRACKET PAGE</t>
  </si>
  <si>
    <t>DO NOT MODIFY BELOW THIS LINE, SCORING</t>
  </si>
  <si>
    <t>Modify the Rankings in Yellow.</t>
  </si>
  <si>
    <t>geekchallenge@dmcinfo.com</t>
  </si>
  <si>
    <t>www.dmcinfo.com</t>
  </si>
  <si>
    <t>Geek Challenge for Mascot Madness 2013!</t>
  </si>
  <si>
    <t>Sample Results are based on a bracket where all Favorites win.</t>
  </si>
  <si>
    <t>Max Pts</t>
  </si>
  <si>
    <t>1. If two teams meet and have the same ranking, we will automatically pick the uderdog to break the tie.</t>
  </si>
  <si>
    <t>2. Decisions of the judges are final.</t>
  </si>
  <si>
    <t>By Default, we filled in this page with higher seeds always winning (with arbitrary picks for the first 4 games).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</si>
</sst>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4"/>
      <color indexed="20"/>
      <name val="Calibri"/>
      <family val="2"/>
    </font>
    <font>
      <sz val="8"/>
      <color indexed="56"/>
      <name val="Verdana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7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Verdana"/>
      <family val="2"/>
    </font>
    <font>
      <b/>
      <sz val="14"/>
      <color rgb="FF9C0006"/>
      <name val="Calibri"/>
      <family val="2"/>
    </font>
    <font>
      <sz val="8"/>
      <color rgb="FF002163"/>
      <name val="Verdana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6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/>
    </xf>
    <xf numFmtId="0" fontId="33" fillId="29" borderId="0" xfId="47" applyAlignment="1">
      <alignment/>
    </xf>
    <xf numFmtId="0" fontId="0" fillId="0" borderId="11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18" borderId="0" xfId="0" applyFont="1" applyFill="1" applyAlignment="1">
      <alignment horizontal="center"/>
    </xf>
    <xf numFmtId="0" fontId="0" fillId="12" borderId="0" xfId="0" applyFill="1" applyAlignment="1">
      <alignment/>
    </xf>
    <xf numFmtId="0" fontId="0" fillId="19" borderId="0" xfId="0" applyFill="1" applyAlignment="1">
      <alignment horizontal="center"/>
    </xf>
    <xf numFmtId="0" fontId="0" fillId="19" borderId="0" xfId="0" applyFill="1" applyAlignment="1">
      <alignment/>
    </xf>
    <xf numFmtId="0" fontId="0" fillId="18" borderId="0" xfId="0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33" fillId="29" borderId="0" xfId="47" applyAlignment="1">
      <alignment horizontal="left"/>
    </xf>
    <xf numFmtId="0" fontId="33" fillId="29" borderId="0" xfId="47" applyAlignment="1">
      <alignment horizontal="center"/>
    </xf>
    <xf numFmtId="0" fontId="47" fillId="26" borderId="0" xfId="39" applyFont="1" applyAlignment="1">
      <alignment horizontal="left"/>
    </xf>
    <xf numFmtId="0" fontId="47" fillId="26" borderId="0" xfId="39" applyFont="1" applyAlignment="1">
      <alignment horizontal="center"/>
    </xf>
    <xf numFmtId="0" fontId="47" fillId="26" borderId="0" xfId="39" applyFont="1" applyAlignment="1">
      <alignment/>
    </xf>
    <xf numFmtId="0" fontId="33" fillId="29" borderId="0" xfId="47" applyAlignment="1">
      <alignment horizontal="center" wrapText="1"/>
    </xf>
    <xf numFmtId="0" fontId="40" fillId="31" borderId="0" xfId="55" applyAlignment="1">
      <alignment horizontal="center"/>
    </xf>
    <xf numFmtId="0" fontId="40" fillId="31" borderId="0" xfId="55" applyAlignment="1">
      <alignment horizont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7" fillId="0" borderId="0" xfId="52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10" borderId="11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51" fillId="10" borderId="23" xfId="47" applyFont="1" applyFill="1" applyBorder="1" applyAlignment="1">
      <alignment horizontal="center"/>
    </xf>
    <xf numFmtId="0" fontId="49" fillId="0" borderId="0" xfId="0" applyFont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0</xdr:row>
      <xdr:rowOff>676275</xdr:rowOff>
    </xdr:to>
    <xdr:pic>
      <xdr:nvPicPr>
        <xdr:cNvPr id="1" name="ctl00_onetidHeadbnnr2" descr="DMC 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ekchallenge@dmcinfo.com" TargetMode="External" /><Relationship Id="rId2" Type="http://schemas.openxmlformats.org/officeDocument/2006/relationships/hyperlink" Target="http://www.dmcinfo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6" width="14.28125" style="0" customWidth="1"/>
  </cols>
  <sheetData>
    <row r="1" ht="60" customHeight="1">
      <c r="A1" s="33"/>
    </row>
    <row r="2" s="45" customFormat="1" ht="18">
      <c r="A2" s="44" t="s">
        <v>253</v>
      </c>
    </row>
    <row r="3" ht="14.25">
      <c r="A3" s="36" t="s">
        <v>251</v>
      </c>
    </row>
    <row r="4" ht="14.25">
      <c r="A4" s="36" t="s">
        <v>252</v>
      </c>
    </row>
    <row r="5" ht="14.25">
      <c r="A5" s="36"/>
    </row>
    <row r="6" ht="14.25">
      <c r="A6" t="s">
        <v>250</v>
      </c>
    </row>
    <row r="7" ht="14.25">
      <c r="B7" t="s">
        <v>256</v>
      </c>
    </row>
    <row r="8" ht="14.25">
      <c r="B8" t="s">
        <v>257</v>
      </c>
    </row>
    <row r="11" spans="1:8" s="1" customFormat="1" ht="15.75" thickBot="1">
      <c r="A11" s="5" t="s">
        <v>0</v>
      </c>
      <c r="B11" s="5" t="s">
        <v>22</v>
      </c>
      <c r="C11" s="5"/>
      <c r="D11" s="5" t="s">
        <v>6</v>
      </c>
      <c r="E11" s="5" t="s">
        <v>22</v>
      </c>
      <c r="G11" s="5" t="s">
        <v>155</v>
      </c>
      <c r="H11" s="5" t="s">
        <v>22</v>
      </c>
    </row>
    <row r="12" spans="1:9" ht="15" thickBot="1">
      <c r="A12" s="7" t="s">
        <v>4</v>
      </c>
      <c r="B12" s="37">
        <v>30</v>
      </c>
      <c r="C12" s="3"/>
      <c r="D12" s="9" t="s">
        <v>226</v>
      </c>
      <c r="E12" s="37">
        <v>90</v>
      </c>
      <c r="F12" s="3"/>
      <c r="G12" s="7">
        <v>4</v>
      </c>
      <c r="H12" s="37">
        <v>2.7</v>
      </c>
      <c r="I12" t="s">
        <v>241</v>
      </c>
    </row>
    <row r="13" spans="1:8" ht="15" thickBot="1">
      <c r="A13" s="7" t="s">
        <v>1</v>
      </c>
      <c r="B13" s="38">
        <v>40</v>
      </c>
      <c r="C13" s="3"/>
      <c r="D13" s="9" t="s">
        <v>225</v>
      </c>
      <c r="E13" s="38">
        <v>80</v>
      </c>
      <c r="F13" s="3"/>
      <c r="G13" s="7">
        <v>5</v>
      </c>
      <c r="H13" s="38">
        <v>2.9</v>
      </c>
    </row>
    <row r="14" spans="1:8" ht="15" thickBot="1">
      <c r="A14" s="7" t="s">
        <v>3</v>
      </c>
      <c r="B14" s="38">
        <v>50</v>
      </c>
      <c r="C14" s="3"/>
      <c r="D14" s="7" t="s">
        <v>8</v>
      </c>
      <c r="E14" s="38">
        <v>70</v>
      </c>
      <c r="F14" s="3"/>
      <c r="G14" s="7">
        <v>6</v>
      </c>
      <c r="H14" s="38">
        <v>3.1</v>
      </c>
    </row>
    <row r="15" spans="1:8" ht="15" thickBot="1">
      <c r="A15" s="7" t="s">
        <v>9</v>
      </c>
      <c r="B15" s="38">
        <v>60</v>
      </c>
      <c r="C15" s="3"/>
      <c r="D15" s="7" t="s">
        <v>7</v>
      </c>
      <c r="E15" s="38">
        <v>60</v>
      </c>
      <c r="F15" s="3"/>
      <c r="G15" s="7">
        <v>7</v>
      </c>
      <c r="H15" s="38">
        <v>3.3</v>
      </c>
    </row>
    <row r="16" spans="1:8" ht="15" thickBot="1">
      <c r="A16" s="7" t="s">
        <v>111</v>
      </c>
      <c r="B16" s="38">
        <v>70</v>
      </c>
      <c r="C16" s="3"/>
      <c r="D16" s="7" t="s">
        <v>245</v>
      </c>
      <c r="E16" s="38">
        <v>50</v>
      </c>
      <c r="F16" s="3"/>
      <c r="G16" s="7">
        <v>8</v>
      </c>
      <c r="H16" s="38">
        <v>3.5</v>
      </c>
    </row>
    <row r="17" spans="1:9" ht="15" thickBot="1">
      <c r="A17" s="7" t="s">
        <v>2</v>
      </c>
      <c r="B17" s="38">
        <v>80</v>
      </c>
      <c r="C17" s="3"/>
      <c r="D17" s="11" t="s">
        <v>9</v>
      </c>
      <c r="E17" s="38">
        <v>40</v>
      </c>
      <c r="F17" s="3"/>
      <c r="G17" s="10">
        <v>9</v>
      </c>
      <c r="H17" s="39">
        <v>3.7</v>
      </c>
      <c r="I17" t="s">
        <v>242</v>
      </c>
    </row>
    <row r="18" spans="1:8" ht="15" thickBot="1">
      <c r="A18" s="7" t="s">
        <v>5</v>
      </c>
      <c r="B18" s="38">
        <v>90</v>
      </c>
      <c r="C18" s="3"/>
      <c r="D18" s="12" t="s">
        <v>247</v>
      </c>
      <c r="E18" s="38">
        <v>30</v>
      </c>
      <c r="F18" s="3"/>
      <c r="G18" s="3"/>
      <c r="H18" s="3"/>
    </row>
    <row r="19" spans="1:8" ht="15" thickBot="1">
      <c r="A19" s="3"/>
      <c r="B19" s="3"/>
      <c r="C19" s="3"/>
      <c r="D19" s="12" t="s">
        <v>246</v>
      </c>
      <c r="E19" s="38">
        <v>20</v>
      </c>
      <c r="F19" s="3"/>
      <c r="G19" s="3"/>
      <c r="H19" s="3"/>
    </row>
    <row r="20" spans="1:8" ht="14.25">
      <c r="A20" s="3"/>
      <c r="B20" s="3"/>
      <c r="C20" s="3"/>
      <c r="F20" s="3"/>
      <c r="G20" s="3"/>
      <c r="H20" s="3"/>
    </row>
    <row r="21" ht="14.25">
      <c r="A21" s="40" t="s">
        <v>254</v>
      </c>
    </row>
    <row r="22" spans="2:5" ht="14.25">
      <c r="B22" s="3" t="s">
        <v>156</v>
      </c>
      <c r="C22" s="3" t="s">
        <v>240</v>
      </c>
      <c r="D22" s="24" t="s">
        <v>23</v>
      </c>
      <c r="E22" s="24" t="s">
        <v>255</v>
      </c>
    </row>
    <row r="23" spans="1:5" ht="14.25">
      <c r="A23" s="3" t="s">
        <v>11</v>
      </c>
      <c r="B23" s="12">
        <f>'Bracket#1'!D67</f>
        <v>15</v>
      </c>
      <c r="C23" s="12">
        <v>1</v>
      </c>
      <c r="D23" s="41">
        <f aca="true" t="shared" si="0" ref="D23:D28">B23*C23</f>
        <v>15</v>
      </c>
      <c r="E23" s="12">
        <v>32</v>
      </c>
    </row>
    <row r="24" spans="1:5" ht="14.25">
      <c r="A24" s="3" t="s">
        <v>12</v>
      </c>
      <c r="B24" s="12">
        <f>'Bracket#1'!G67</f>
        <v>7</v>
      </c>
      <c r="C24" s="12">
        <v>2</v>
      </c>
      <c r="D24" s="41">
        <f t="shared" si="0"/>
        <v>14</v>
      </c>
      <c r="E24" s="12">
        <v>32</v>
      </c>
    </row>
    <row r="25" spans="1:5" ht="14.25">
      <c r="A25" s="3" t="s">
        <v>13</v>
      </c>
      <c r="B25" s="12">
        <f>'Bracket#1'!J67</f>
        <v>3</v>
      </c>
      <c r="C25" s="12">
        <v>3</v>
      </c>
      <c r="D25" s="41">
        <f t="shared" si="0"/>
        <v>9</v>
      </c>
      <c r="E25" s="12">
        <v>24</v>
      </c>
    </row>
    <row r="26" spans="1:5" ht="14.25">
      <c r="A26" s="3" t="s">
        <v>14</v>
      </c>
      <c r="B26" s="12">
        <f>'Bracket#1'!M67</f>
        <v>3</v>
      </c>
      <c r="C26" s="12">
        <v>4</v>
      </c>
      <c r="D26" s="41">
        <f t="shared" si="0"/>
        <v>12</v>
      </c>
      <c r="E26" s="12">
        <v>16</v>
      </c>
    </row>
    <row r="27" spans="1:5" ht="14.25">
      <c r="A27" s="3" t="s">
        <v>15</v>
      </c>
      <c r="B27" s="12">
        <f>'Bracket#1'!P67</f>
        <v>1</v>
      </c>
      <c r="C27" s="12">
        <v>5</v>
      </c>
      <c r="D27" s="41">
        <f t="shared" si="0"/>
        <v>5</v>
      </c>
      <c r="E27" s="12">
        <v>10</v>
      </c>
    </row>
    <row r="28" spans="1:5" ht="15" thickBot="1">
      <c r="A28" s="3" t="s">
        <v>16</v>
      </c>
      <c r="B28" s="12">
        <f>'Bracket#1'!S67</f>
        <v>1</v>
      </c>
      <c r="C28" s="12">
        <v>6</v>
      </c>
      <c r="D28" s="42">
        <f t="shared" si="0"/>
        <v>6</v>
      </c>
      <c r="E28" s="12">
        <v>6</v>
      </c>
    </row>
    <row r="29" spans="1:5" ht="21" thickBot="1">
      <c r="A29" s="34" t="s">
        <v>17</v>
      </c>
      <c r="B29" s="35">
        <f>SUM(B23:B28)</f>
        <v>30</v>
      </c>
      <c r="C29" s="7"/>
      <c r="D29" s="43">
        <f>SUM(D23:D28)</f>
        <v>61</v>
      </c>
      <c r="E29" s="12">
        <f>SUM(E23:E28)</f>
        <v>120</v>
      </c>
    </row>
    <row r="30" ht="14.25">
      <c r="A30" s="3"/>
    </row>
  </sheetData>
  <sheetProtection/>
  <hyperlinks>
    <hyperlink ref="A3" r:id="rId1" display="geekchallenge@dmcinfo.com"/>
    <hyperlink ref="A4" r:id="rId2" display="www.dmcinfo.com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9.140625" style="31" customWidth="1"/>
    <col min="3" max="3" width="23.28125" style="0" customWidth="1"/>
    <col min="4" max="4" width="16.57421875" style="31" customWidth="1"/>
    <col min="5" max="5" width="18.421875" style="3" customWidth="1"/>
    <col min="6" max="7" width="16.57421875" style="26" customWidth="1"/>
    <col min="8" max="8" width="16.57421875" style="3" customWidth="1"/>
    <col min="9" max="9" width="16.57421875" style="26" customWidth="1"/>
    <col min="10" max="10" width="31.28125" style="0" customWidth="1"/>
  </cols>
  <sheetData>
    <row r="1" spans="1:9" s="6" customFormat="1" ht="14.25">
      <c r="A1" s="25" t="s">
        <v>243</v>
      </c>
      <c r="B1" s="26"/>
      <c r="D1" s="26"/>
      <c r="E1" s="26"/>
      <c r="F1" s="26"/>
      <c r="G1" s="26"/>
      <c r="H1" s="26"/>
      <c r="I1" s="26"/>
    </row>
    <row r="2" spans="1:9" s="4" customFormat="1" ht="28.5">
      <c r="A2" s="4" t="s">
        <v>146</v>
      </c>
      <c r="B2" s="32" t="s">
        <v>24</v>
      </c>
      <c r="C2" s="4" t="s">
        <v>18</v>
      </c>
      <c r="D2" s="32" t="s">
        <v>154</v>
      </c>
      <c r="E2" s="4" t="s">
        <v>145</v>
      </c>
      <c r="F2" s="30" t="s">
        <v>19</v>
      </c>
      <c r="G2" s="30" t="s">
        <v>10</v>
      </c>
      <c r="H2" s="4" t="s">
        <v>21</v>
      </c>
      <c r="I2" s="30" t="s">
        <v>20</v>
      </c>
    </row>
    <row r="3" spans="1:9" ht="14.25">
      <c r="A3" s="3">
        <v>41</v>
      </c>
      <c r="B3" s="31">
        <v>12</v>
      </c>
      <c r="C3" t="s">
        <v>32</v>
      </c>
      <c r="D3" s="31">
        <f>LOOKUP(F3,Main!$D$12:$D$21,Main!$E$12:$E$20)+LOOKUP(G3,Main!$A$12:$A$21,Main!$B$12:$B$20)+LOOKUP(I3,Main!$G$12:$G$20,Main!$H$12:$H$20)</f>
        <v>73.3</v>
      </c>
      <c r="E3" s="3" t="s">
        <v>105</v>
      </c>
      <c r="F3" s="26" t="s">
        <v>247</v>
      </c>
      <c r="G3" s="26" t="s">
        <v>1</v>
      </c>
      <c r="H3" s="3" t="s">
        <v>106</v>
      </c>
      <c r="I3" s="26">
        <f>LEN(H3)</f>
        <v>7</v>
      </c>
    </row>
    <row r="4" spans="1:9" ht="14.25">
      <c r="A4" s="3">
        <v>18</v>
      </c>
      <c r="B4" s="31">
        <v>15</v>
      </c>
      <c r="C4" t="s">
        <v>169</v>
      </c>
      <c r="D4" s="31">
        <f>LOOKUP(F4,Main!$D$12:$D$21,Main!$E$12:$E$20)+LOOKUP(G4,Main!$A$12:$A$21,Main!$B$12:$B$20)+LOOKUP(I4,Main!$G$12:$G$20,Main!$H$12:$H$20)</f>
        <v>132.9</v>
      </c>
      <c r="E4" s="3" t="s">
        <v>177</v>
      </c>
      <c r="F4" s="26" t="s">
        <v>7</v>
      </c>
      <c r="G4" s="26" t="s">
        <v>111</v>
      </c>
      <c r="H4" s="3" t="s">
        <v>178</v>
      </c>
      <c r="I4" s="26">
        <f>LEN(H4)</f>
        <v>5</v>
      </c>
    </row>
    <row r="5" spans="1:9" ht="14.25">
      <c r="A5" s="3">
        <v>28</v>
      </c>
      <c r="B5" s="31">
        <v>6</v>
      </c>
      <c r="C5" t="s">
        <v>62</v>
      </c>
      <c r="D5" s="31">
        <f>LOOKUP(F5,Main!$D$12:$D$21,Main!$E$12:$E$20)+LOOKUP(G5,Main!$A$12:$A$21,Main!$B$12:$B$20)+LOOKUP(I5,Main!$G$12:$G$20,Main!$H$12:$H$20)</f>
        <v>153.1</v>
      </c>
      <c r="E5" s="3" t="s">
        <v>190</v>
      </c>
      <c r="F5" s="26" t="s">
        <v>8</v>
      </c>
      <c r="G5" s="26" t="s">
        <v>2</v>
      </c>
      <c r="H5" s="3" t="s">
        <v>191</v>
      </c>
      <c r="I5" s="26">
        <f>LEN(H5)</f>
        <v>6</v>
      </c>
    </row>
    <row r="6" spans="1:9" ht="14.25">
      <c r="A6" s="3">
        <v>29</v>
      </c>
      <c r="B6" s="31">
        <v>11</v>
      </c>
      <c r="C6" t="s">
        <v>47</v>
      </c>
      <c r="D6" s="31">
        <f>LOOKUP(F6,Main!$D$12:$D$21,Main!$E$12:$E$20)+LOOKUP(G6,Main!$A$12:$A$21,Main!$B$12:$B$20)+LOOKUP(I6,Main!$G$12:$G$20,Main!$H$12:$H$20)</f>
        <v>132.7</v>
      </c>
      <c r="E6" s="3" t="s">
        <v>132</v>
      </c>
      <c r="F6" s="26" t="s">
        <v>226</v>
      </c>
      <c r="G6" s="26" t="s">
        <v>1</v>
      </c>
      <c r="H6" s="3" t="s">
        <v>133</v>
      </c>
      <c r="I6" s="26">
        <f>LEN(H6)</f>
        <v>4</v>
      </c>
    </row>
    <row r="7" spans="1:9" ht="14.25">
      <c r="A7" s="3">
        <v>26</v>
      </c>
      <c r="B7" s="31">
        <v>13</v>
      </c>
      <c r="C7" t="s">
        <v>172</v>
      </c>
      <c r="D7" s="31">
        <f>LOOKUP(F7,Main!$D$12:$D$21,Main!$E$12:$E$20)+LOOKUP(G7,Main!$A$12:$A$21,Main!$B$12:$B$20)+LOOKUP(I7,Main!$G$12:$G$20,Main!$H$12:$H$20)</f>
        <v>72.7</v>
      </c>
      <c r="E7" s="3" t="s">
        <v>188</v>
      </c>
      <c r="F7" s="26" t="s">
        <v>247</v>
      </c>
      <c r="G7" s="26" t="s">
        <v>1</v>
      </c>
      <c r="H7" s="3" t="s">
        <v>108</v>
      </c>
      <c r="I7" s="26">
        <f>LEN(H7)</f>
        <v>4</v>
      </c>
    </row>
    <row r="8" spans="1:9" ht="14.25">
      <c r="A8" s="3">
        <v>62</v>
      </c>
      <c r="B8" s="31">
        <v>11</v>
      </c>
      <c r="C8" t="s">
        <v>77</v>
      </c>
      <c r="D8" s="31">
        <f>LOOKUP(F8,Main!$D$12:$D$21,Main!$E$12:$E$20)+LOOKUP(G8,Main!$A$12:$A$21,Main!$B$12:$B$20)+LOOKUP(I8,Main!$G$12:$G$20,Main!$H$12:$H$20)</f>
        <v>93.3</v>
      </c>
      <c r="E8" s="3" t="s">
        <v>218</v>
      </c>
      <c r="F8" s="26" t="s">
        <v>247</v>
      </c>
      <c r="G8" s="26" t="s">
        <v>9</v>
      </c>
      <c r="H8" s="3" t="s">
        <v>219</v>
      </c>
      <c r="I8" s="26">
        <f>LEN(H8)</f>
        <v>7</v>
      </c>
    </row>
    <row r="9" spans="1:9" ht="14.25">
      <c r="A9" s="3">
        <v>61</v>
      </c>
      <c r="B9" s="31">
        <v>6</v>
      </c>
      <c r="C9" t="s">
        <v>78</v>
      </c>
      <c r="D9" s="31">
        <f>LOOKUP(F9,Main!$D$12:$D$21,Main!$E$12:$E$20)+LOOKUP(G9,Main!$A$12:$A$21,Main!$B$12:$B$20)+LOOKUP(I9,Main!$G$12:$G$20,Main!$H$12:$H$20)</f>
        <v>103.3</v>
      </c>
      <c r="E9" s="3" t="s">
        <v>216</v>
      </c>
      <c r="F9" s="26" t="s">
        <v>7</v>
      </c>
      <c r="G9" s="26" t="s">
        <v>1</v>
      </c>
      <c r="H9" s="3" t="s">
        <v>217</v>
      </c>
      <c r="I9" s="26">
        <f>LEN(H9)</f>
        <v>7</v>
      </c>
    </row>
    <row r="10" spans="1:9" ht="14.25">
      <c r="A10" s="3">
        <v>58</v>
      </c>
      <c r="B10" s="31">
        <v>12</v>
      </c>
      <c r="C10" t="s">
        <v>28</v>
      </c>
      <c r="D10" s="31">
        <f>LOOKUP(F10,Main!$D$12:$D$21,Main!$E$12:$E$20)+LOOKUP(G10,Main!$A$12:$A$21,Main!$B$12:$B$20)+LOOKUP(I10,Main!$G$12:$G$20,Main!$H$12:$H$20)</f>
        <v>93.7</v>
      </c>
      <c r="E10" s="3" t="s">
        <v>98</v>
      </c>
      <c r="F10" s="26" t="s">
        <v>226</v>
      </c>
      <c r="G10" s="26" t="s">
        <v>5</v>
      </c>
      <c r="H10" s="3" t="s">
        <v>99</v>
      </c>
      <c r="I10" s="26">
        <v>9</v>
      </c>
    </row>
    <row r="11" spans="1:9" ht="14.25">
      <c r="A11" s="3">
        <v>16</v>
      </c>
      <c r="B11" s="31">
        <v>10</v>
      </c>
      <c r="C11" t="s">
        <v>79</v>
      </c>
      <c r="D11" s="31">
        <f>LOOKUP(F11,Main!$D$12:$D$21,Main!$E$12:$E$20)+LOOKUP(G11,Main!$A$12:$A$21,Main!$B$12:$B$20)+LOOKUP(I11,Main!$G$12:$G$20,Main!$H$12:$H$20)</f>
        <v>123.1</v>
      </c>
      <c r="E11" s="3" t="s">
        <v>175</v>
      </c>
      <c r="F11" s="26" t="s">
        <v>226</v>
      </c>
      <c r="G11" s="26" t="s">
        <v>4</v>
      </c>
      <c r="H11" s="3" t="s">
        <v>176</v>
      </c>
      <c r="I11" s="26">
        <f>LEN(H11)</f>
        <v>6</v>
      </c>
    </row>
    <row r="12" spans="1:9" ht="14.25">
      <c r="A12" s="3">
        <v>66</v>
      </c>
      <c r="B12" s="31">
        <v>10</v>
      </c>
      <c r="C12" t="s">
        <v>38</v>
      </c>
      <c r="D12" s="31">
        <f>LOOKUP(F12,Main!$D$12:$D$21,Main!$E$12:$E$20)+LOOKUP(G12,Main!$A$12:$A$21,Main!$B$12:$B$20)+LOOKUP(I12,Main!$G$12:$G$20,Main!$H$12:$H$20)</f>
        <v>62.9</v>
      </c>
      <c r="E12" s="3" t="s">
        <v>89</v>
      </c>
      <c r="F12" s="26" t="s">
        <v>247</v>
      </c>
      <c r="G12" s="26" t="s">
        <v>4</v>
      </c>
      <c r="H12" s="3" t="s">
        <v>117</v>
      </c>
      <c r="I12" s="26">
        <f>LEN(H12)</f>
        <v>5</v>
      </c>
    </row>
    <row r="13" spans="1:9" ht="14.25">
      <c r="A13" s="3">
        <v>4</v>
      </c>
      <c r="B13" s="31">
        <v>8</v>
      </c>
      <c r="C13" t="s">
        <v>72</v>
      </c>
      <c r="D13" s="31">
        <f>LOOKUP(F13,Main!$D$12:$D$21,Main!$E$12:$E$20)+LOOKUP(G13,Main!$A$12:$A$21,Main!$B$12:$B$20)+LOOKUP(I13,Main!$G$12:$G$20,Main!$H$12:$H$20)</f>
        <v>83.5</v>
      </c>
      <c r="E13" s="3" t="s">
        <v>157</v>
      </c>
      <c r="F13" s="26" t="s">
        <v>247</v>
      </c>
      <c r="G13" s="26" t="s">
        <v>3</v>
      </c>
      <c r="H13" s="3" t="s">
        <v>162</v>
      </c>
      <c r="I13" s="26">
        <f>LEN(H13)</f>
        <v>8</v>
      </c>
    </row>
    <row r="14" spans="1:9" ht="14.25">
      <c r="A14" s="3">
        <v>15</v>
      </c>
      <c r="B14" s="31">
        <v>7</v>
      </c>
      <c r="C14" t="s">
        <v>66</v>
      </c>
      <c r="D14" s="31">
        <f>LOOKUP(F14,Main!$D$12:$D$21,Main!$E$12:$E$20)+LOOKUP(G14,Main!$A$12:$A$21,Main!$B$12:$B$20)+LOOKUP(I14,Main!$G$12:$G$20,Main!$H$12:$H$20)</f>
        <v>133.7</v>
      </c>
      <c r="E14" s="3" t="s">
        <v>173</v>
      </c>
      <c r="F14" s="26" t="s">
        <v>120</v>
      </c>
      <c r="G14" s="26" t="s">
        <v>1</v>
      </c>
      <c r="H14" s="3" t="s">
        <v>174</v>
      </c>
      <c r="I14" s="26">
        <f>LEN(H14)</f>
        <v>9</v>
      </c>
    </row>
    <row r="15" spans="1:9" ht="14.25">
      <c r="A15" s="3">
        <v>64</v>
      </c>
      <c r="B15" s="31">
        <v>14</v>
      </c>
      <c r="C15" t="s">
        <v>61</v>
      </c>
      <c r="D15" s="31">
        <f>LOOKUP(F15,Main!$D$12:$D$21,Main!$E$12:$E$20)+LOOKUP(G15,Main!$A$12:$A$21,Main!$B$12:$B$20)+LOOKUP(I15,Main!$G$12:$G$20,Main!$H$12:$H$20)</f>
        <v>153.5</v>
      </c>
      <c r="E15" s="3" t="s">
        <v>190</v>
      </c>
      <c r="F15" s="26" t="s">
        <v>8</v>
      </c>
      <c r="G15" s="26" t="s">
        <v>2</v>
      </c>
      <c r="H15" s="3" t="s">
        <v>220</v>
      </c>
      <c r="I15" s="26">
        <f>LEN(H15)</f>
        <v>8</v>
      </c>
    </row>
    <row r="16" spans="1:9" ht="14.25">
      <c r="A16" s="3">
        <v>17</v>
      </c>
      <c r="B16" s="31">
        <v>2</v>
      </c>
      <c r="C16" t="s">
        <v>25</v>
      </c>
      <c r="D16" s="31">
        <f>LOOKUP(F16,Main!$D$12:$D$21,Main!$E$12:$E$20)+LOOKUP(G16,Main!$A$12:$A$21,Main!$B$12:$B$20)+LOOKUP(I16,Main!$G$12:$G$20,Main!$H$12:$H$20)</f>
        <v>83.7</v>
      </c>
      <c r="E16" s="3" t="s">
        <v>85</v>
      </c>
      <c r="F16" s="26" t="s">
        <v>9</v>
      </c>
      <c r="G16" s="26" t="s">
        <v>1</v>
      </c>
      <c r="H16" s="3" t="s">
        <v>86</v>
      </c>
      <c r="I16" s="26">
        <v>9</v>
      </c>
    </row>
    <row r="17" spans="1:9" ht="14.25">
      <c r="A17" s="3">
        <v>46</v>
      </c>
      <c r="B17" s="31">
        <v>3</v>
      </c>
      <c r="C17" t="s">
        <v>35</v>
      </c>
      <c r="D17" s="31">
        <f>LOOKUP(F17,Main!$D$12:$D$21,Main!$E$12:$E$20)+LOOKUP(G17,Main!$A$12:$A$21,Main!$B$12:$B$20)+LOOKUP(I17,Main!$G$12:$G$20,Main!$H$12:$H$20)</f>
        <v>73.3</v>
      </c>
      <c r="E17" s="3" t="s">
        <v>112</v>
      </c>
      <c r="F17" s="26" t="s">
        <v>247</v>
      </c>
      <c r="G17" s="26" t="s">
        <v>1</v>
      </c>
      <c r="H17" s="3" t="s">
        <v>113</v>
      </c>
      <c r="I17" s="26">
        <f>LEN(H17)</f>
        <v>7</v>
      </c>
    </row>
    <row r="18" spans="1:9" ht="14.25">
      <c r="A18" s="3">
        <v>51</v>
      </c>
      <c r="B18" s="31">
        <v>15</v>
      </c>
      <c r="C18" t="s">
        <v>40</v>
      </c>
      <c r="D18" s="31">
        <f>LOOKUP(F18,Main!$D$12:$D$21,Main!$E$12:$E$20)+LOOKUP(G18,Main!$A$12:$A$21,Main!$B$12:$B$20)+LOOKUP(I18,Main!$G$12:$G$20,Main!$H$12:$H$20)</f>
        <v>133.3</v>
      </c>
      <c r="E18" s="3" t="s">
        <v>119</v>
      </c>
      <c r="F18" s="26" t="s">
        <v>120</v>
      </c>
      <c r="G18" s="26" t="s">
        <v>1</v>
      </c>
      <c r="H18" s="8" t="s">
        <v>121</v>
      </c>
      <c r="I18" s="26">
        <f>LEN(H18)</f>
        <v>7</v>
      </c>
    </row>
    <row r="19" spans="1:9" ht="14.25">
      <c r="A19" s="3">
        <v>50</v>
      </c>
      <c r="B19" s="31">
        <v>2</v>
      </c>
      <c r="C19" t="s">
        <v>55</v>
      </c>
      <c r="D19" s="31">
        <f>LOOKUP(F19,Main!$D$12:$D$21,Main!$E$12:$E$20)+LOOKUP(G19,Main!$A$12:$A$21,Main!$B$12:$B$20)+LOOKUP(I19,Main!$G$12:$G$20,Main!$H$12:$H$20)</f>
        <v>103.5</v>
      </c>
      <c r="E19" s="3" t="s">
        <v>143</v>
      </c>
      <c r="F19" s="26" t="s">
        <v>7</v>
      </c>
      <c r="G19" s="26" t="s">
        <v>1</v>
      </c>
      <c r="H19" s="3" t="s">
        <v>144</v>
      </c>
      <c r="I19" s="26">
        <f>LEN(H19)</f>
        <v>8</v>
      </c>
    </row>
    <row r="20" spans="1:9" ht="14.25">
      <c r="A20" s="3">
        <v>19</v>
      </c>
      <c r="B20" s="31">
        <v>1</v>
      </c>
      <c r="C20" t="s">
        <v>70</v>
      </c>
      <c r="D20" s="31">
        <f>LOOKUP(F20,Main!$D$12:$D$21,Main!$E$12:$E$20)+LOOKUP(G20,Main!$A$12:$A$21,Main!$B$12:$B$20)+LOOKUP(I20,Main!$G$12:$G$20,Main!$H$12:$H$20)</f>
        <v>102.7</v>
      </c>
      <c r="E20" s="3" t="s">
        <v>179</v>
      </c>
      <c r="F20" s="26" t="s">
        <v>7</v>
      </c>
      <c r="G20" s="26" t="s">
        <v>1</v>
      </c>
      <c r="H20" s="3" t="s">
        <v>180</v>
      </c>
      <c r="I20" s="26">
        <v>4</v>
      </c>
    </row>
    <row r="21" spans="1:9" ht="14.25">
      <c r="A21" s="3">
        <v>31</v>
      </c>
      <c r="B21" s="31">
        <v>14</v>
      </c>
      <c r="C21" t="s">
        <v>65</v>
      </c>
      <c r="D21" s="31">
        <f>LOOKUP(F21,Main!$D$12:$D$21,Main!$E$12:$E$20)+LOOKUP(G21,Main!$A$12:$A$21,Main!$B$12:$B$20)+LOOKUP(I21,Main!$G$12:$G$20,Main!$H$12:$H$20)</f>
        <v>123.1</v>
      </c>
      <c r="E21" s="3" t="s">
        <v>192</v>
      </c>
      <c r="F21" s="26" t="s">
        <v>9</v>
      </c>
      <c r="G21" s="26" t="s">
        <v>2</v>
      </c>
      <c r="H21" s="3" t="s">
        <v>193</v>
      </c>
      <c r="I21" s="26">
        <f>LEN(H21)</f>
        <v>6</v>
      </c>
    </row>
    <row r="22" spans="1:9" ht="14.25">
      <c r="A22" s="3">
        <v>65</v>
      </c>
      <c r="B22" s="31">
        <v>7</v>
      </c>
      <c r="C22" t="s">
        <v>27</v>
      </c>
      <c r="D22" s="31">
        <f>LOOKUP(F22,Main!$D$12:$D$21,Main!$E$12:$E$20)+LOOKUP(G22,Main!$A$12:$A$21,Main!$B$12:$B$20)+LOOKUP(I22,Main!$G$12:$G$20,Main!$H$12:$H$20)</f>
        <v>132.9</v>
      </c>
      <c r="E22" s="3" t="s">
        <v>97</v>
      </c>
      <c r="F22" s="26" t="s">
        <v>245</v>
      </c>
      <c r="G22" s="26" t="s">
        <v>2</v>
      </c>
      <c r="H22" s="3" t="s">
        <v>96</v>
      </c>
      <c r="I22" s="26">
        <f>LEN(H22)</f>
        <v>5</v>
      </c>
    </row>
    <row r="23" spans="1:9" ht="14.25">
      <c r="A23" s="3">
        <v>52</v>
      </c>
      <c r="B23" s="31">
        <v>1</v>
      </c>
      <c r="C23" t="s">
        <v>41</v>
      </c>
      <c r="D23" s="31">
        <f>LOOKUP(F23,Main!$D$12:$D$21,Main!$E$12:$E$20)+LOOKUP(G23,Main!$A$12:$A$21,Main!$B$12:$B$20)+LOOKUP(I23,Main!$G$12:$G$20,Main!$H$12:$H$20)</f>
        <v>102.9</v>
      </c>
      <c r="E23" s="3" t="s">
        <v>91</v>
      </c>
      <c r="F23" s="26" t="s">
        <v>246</v>
      </c>
      <c r="G23" s="26" t="s">
        <v>2</v>
      </c>
      <c r="H23" s="3" t="s">
        <v>122</v>
      </c>
      <c r="I23" s="26">
        <f>LEN(H23)</f>
        <v>5</v>
      </c>
    </row>
    <row r="24" spans="1:9" ht="14.25">
      <c r="A24" s="3">
        <v>35</v>
      </c>
      <c r="B24" s="31">
        <v>15</v>
      </c>
      <c r="C24" t="s">
        <v>81</v>
      </c>
      <c r="D24" s="31">
        <f>LOOKUP(F24,Main!$D$12:$D$21,Main!$E$12:$E$20)+LOOKUP(G24,Main!$A$12:$A$21,Main!$B$12:$B$20)+LOOKUP(I24,Main!$G$12:$G$20,Main!$H$12:$H$20)</f>
        <v>103.1</v>
      </c>
      <c r="E24" s="3" t="s">
        <v>166</v>
      </c>
      <c r="F24" s="26" t="s">
        <v>246</v>
      </c>
      <c r="G24" s="26" t="s">
        <v>2</v>
      </c>
      <c r="H24" s="3" t="s">
        <v>194</v>
      </c>
      <c r="I24" s="26">
        <f>LEN(H24)</f>
        <v>6</v>
      </c>
    </row>
    <row r="25" spans="1:9" ht="14.25">
      <c r="A25" s="3">
        <v>33</v>
      </c>
      <c r="B25" s="31">
        <v>10</v>
      </c>
      <c r="C25" t="s">
        <v>30</v>
      </c>
      <c r="D25" s="31">
        <f>LOOKUP(F25,Main!$D$12:$D$21,Main!$E$12:$E$20)+LOOKUP(G25,Main!$A$12:$A$21,Main!$B$12:$B$20)+LOOKUP(I25,Main!$G$12:$G$20,Main!$H$12:$H$20)</f>
        <v>123.3</v>
      </c>
      <c r="E25" s="3" t="s">
        <v>87</v>
      </c>
      <c r="F25" s="26" t="s">
        <v>9</v>
      </c>
      <c r="G25" s="26" t="s">
        <v>2</v>
      </c>
      <c r="H25" s="3" t="s">
        <v>102</v>
      </c>
      <c r="I25" s="26">
        <f>LEN(H25)</f>
        <v>7</v>
      </c>
    </row>
    <row r="26" spans="1:9" ht="14.25">
      <c r="A26" s="3">
        <v>54</v>
      </c>
      <c r="B26" s="31">
        <v>16</v>
      </c>
      <c r="C26" t="s">
        <v>26</v>
      </c>
      <c r="D26" s="31">
        <f>LOOKUP(F26,Main!$D$12:$D$21,Main!$E$12:$E$20)+LOOKUP(G26,Main!$A$12:$A$21,Main!$B$12:$B$20)+LOOKUP(I26,Main!$G$12:$G$20,Main!$H$12:$H$20)</f>
        <v>92.9</v>
      </c>
      <c r="E26" s="3" t="s">
        <v>94</v>
      </c>
      <c r="F26" s="26" t="s">
        <v>246</v>
      </c>
      <c r="G26" s="26" t="s">
        <v>111</v>
      </c>
      <c r="H26" s="3" t="s">
        <v>95</v>
      </c>
      <c r="I26" s="26">
        <f>LEN(H26)</f>
        <v>5</v>
      </c>
    </row>
    <row r="27" spans="1:9" ht="14.25">
      <c r="A27" s="3">
        <v>36</v>
      </c>
      <c r="B27" s="31">
        <v>1</v>
      </c>
      <c r="C27" t="s">
        <v>68</v>
      </c>
      <c r="D27" s="31">
        <f>LOOKUP(F27,Main!$D$12:$D$21,Main!$E$12:$E$20)+LOOKUP(G27,Main!$A$12:$A$21,Main!$B$12:$B$20)+LOOKUP(I27,Main!$G$12:$G$20,Main!$H$12:$H$20)</f>
        <v>132.7</v>
      </c>
      <c r="E27" s="3" t="s">
        <v>199</v>
      </c>
      <c r="F27" s="26" t="s">
        <v>120</v>
      </c>
      <c r="G27" s="26" t="s">
        <v>1</v>
      </c>
      <c r="H27" s="3" t="s">
        <v>200</v>
      </c>
      <c r="I27" s="26">
        <f>LEN(H27)</f>
        <v>4</v>
      </c>
    </row>
    <row r="28" spans="1:9" ht="14.25">
      <c r="A28" s="3">
        <v>25</v>
      </c>
      <c r="B28" s="31">
        <v>4</v>
      </c>
      <c r="C28" t="s">
        <v>76</v>
      </c>
      <c r="D28" s="31">
        <f>LOOKUP(F28,Main!$D$12:$D$21,Main!$E$12:$E$20)+LOOKUP(G28,Main!$A$12:$A$21,Main!$B$12:$B$20)+LOOKUP(I28,Main!$G$12:$G$20,Main!$H$12:$H$20)</f>
        <v>142.9</v>
      </c>
      <c r="E28" s="3" t="s">
        <v>187</v>
      </c>
      <c r="F28" s="26" t="s">
        <v>8</v>
      </c>
      <c r="G28" s="26" t="s">
        <v>111</v>
      </c>
      <c r="H28" s="3" t="s">
        <v>186</v>
      </c>
      <c r="I28" s="26">
        <f>LEN(H28)</f>
        <v>5</v>
      </c>
    </row>
    <row r="29" spans="1:9" ht="14.25">
      <c r="A29" s="3">
        <v>27</v>
      </c>
      <c r="B29" s="31">
        <v>13</v>
      </c>
      <c r="C29" t="s">
        <v>75</v>
      </c>
      <c r="D29" s="31">
        <f>LOOKUP(F29,Main!$D$12:$D$21,Main!$E$12:$E$20)+LOOKUP(G29,Main!$A$12:$A$21,Main!$B$12:$B$20)+LOOKUP(I29,Main!$G$12:$G$20,Main!$H$12:$H$20)</f>
        <v>23.5</v>
      </c>
      <c r="E29" s="3" t="s">
        <v>224</v>
      </c>
      <c r="F29" s="26" t="s">
        <v>246</v>
      </c>
      <c r="G29" s="26" t="s">
        <v>5</v>
      </c>
      <c r="H29" s="3" t="s">
        <v>189</v>
      </c>
      <c r="I29" s="26">
        <f>LEN(H29)</f>
        <v>8</v>
      </c>
    </row>
    <row r="30" spans="1:9" ht="14.25">
      <c r="A30" s="3">
        <v>3</v>
      </c>
      <c r="B30" s="31">
        <v>16</v>
      </c>
      <c r="C30" t="s">
        <v>42</v>
      </c>
      <c r="D30" s="31">
        <f>LOOKUP(F30,Main!$D$12:$D$21,Main!$E$12:$E$20)+LOOKUP(G30,Main!$A$12:$A$21,Main!$B$12:$B$20)+LOOKUP(I30,Main!$G$12:$G$20,Main!$H$12:$H$20)</f>
        <v>82.9</v>
      </c>
      <c r="E30" s="3" t="s">
        <v>123</v>
      </c>
      <c r="F30" s="26" t="s">
        <v>9</v>
      </c>
      <c r="G30" s="26" t="s">
        <v>1</v>
      </c>
      <c r="H30" s="3" t="s">
        <v>124</v>
      </c>
      <c r="I30" s="26">
        <f>LEN(H30)</f>
        <v>5</v>
      </c>
    </row>
    <row r="31" spans="1:9" ht="14.25">
      <c r="A31" s="3">
        <v>53</v>
      </c>
      <c r="B31" s="31">
        <v>16</v>
      </c>
      <c r="C31" t="s">
        <v>43</v>
      </c>
      <c r="D31" s="31">
        <f>LOOKUP(F31,Main!$D$12:$D$21,Main!$E$12:$E$20)+LOOKUP(G31,Main!$A$12:$A$21,Main!$B$12:$B$20)+LOOKUP(I31,Main!$G$12:$G$20,Main!$H$12:$H$20)</f>
        <v>122.9</v>
      </c>
      <c r="E31" s="3" t="s">
        <v>125</v>
      </c>
      <c r="F31" s="26" t="s">
        <v>120</v>
      </c>
      <c r="G31" s="26" t="s">
        <v>4</v>
      </c>
      <c r="H31" s="3" t="s">
        <v>126</v>
      </c>
      <c r="I31" s="26">
        <f>LEN(H31)</f>
        <v>5</v>
      </c>
    </row>
    <row r="32" spans="1:9" ht="14.25">
      <c r="A32" s="3">
        <v>1</v>
      </c>
      <c r="B32" s="31">
        <v>1</v>
      </c>
      <c r="C32" t="s">
        <v>56</v>
      </c>
      <c r="D32" s="31">
        <f>LOOKUP(F32,Main!$D$12:$D$21,Main!$E$12:$E$20)+LOOKUP(G32,Main!$A$12:$A$21,Main!$B$12:$B$20)+LOOKUP(I32,Main!$G$12:$G$20,Main!$H$12:$H$20)</f>
        <v>173.1</v>
      </c>
      <c r="E32" s="3" t="s">
        <v>147</v>
      </c>
      <c r="F32" s="26" t="s">
        <v>120</v>
      </c>
      <c r="G32" s="26" t="s">
        <v>2</v>
      </c>
      <c r="H32" s="3" t="s">
        <v>148</v>
      </c>
      <c r="I32" s="26">
        <f>LEN(H32)</f>
        <v>6</v>
      </c>
    </row>
    <row r="33" spans="1:9" ht="14.25">
      <c r="A33" s="3">
        <v>63</v>
      </c>
      <c r="B33" s="31">
        <v>3</v>
      </c>
      <c r="C33" t="s">
        <v>31</v>
      </c>
      <c r="D33" s="31">
        <f>LOOKUP(F33,Main!$D$12:$D$21,Main!$E$12:$E$20)+LOOKUP(G33,Main!$A$12:$A$21,Main!$B$12:$B$20)+LOOKUP(I33,Main!$G$12:$G$20,Main!$H$12:$H$20)</f>
        <v>133.5</v>
      </c>
      <c r="E33" s="3" t="s">
        <v>103</v>
      </c>
      <c r="F33" s="26" t="s">
        <v>120</v>
      </c>
      <c r="G33" s="26" t="s">
        <v>1</v>
      </c>
      <c r="H33" s="3" t="s">
        <v>104</v>
      </c>
      <c r="I33" s="26">
        <f>LEN(H33)</f>
        <v>8</v>
      </c>
    </row>
    <row r="34" spans="1:9" ht="14.25">
      <c r="A34" s="3">
        <v>10</v>
      </c>
      <c r="B34" s="31">
        <v>6</v>
      </c>
      <c r="C34" t="s">
        <v>82</v>
      </c>
      <c r="D34" s="31">
        <f>LOOKUP(F34,Main!$D$12:$D$21,Main!$E$12:$E$20)+LOOKUP(G34,Main!$A$12:$A$21,Main!$B$12:$B$20)+LOOKUP(I34,Main!$G$12:$G$20,Main!$H$12:$H$20)</f>
        <v>113.3</v>
      </c>
      <c r="E34" s="3" t="s">
        <v>158</v>
      </c>
      <c r="F34" s="26" t="s">
        <v>8</v>
      </c>
      <c r="G34" s="26" t="s">
        <v>1</v>
      </c>
      <c r="H34" s="3" t="s">
        <v>163</v>
      </c>
      <c r="I34" s="26">
        <f>LEN(H34)</f>
        <v>7</v>
      </c>
    </row>
    <row r="35" spans="1:9" ht="14.25">
      <c r="A35" s="3">
        <v>67</v>
      </c>
      <c r="B35" s="31">
        <v>2</v>
      </c>
      <c r="C35" t="s">
        <v>84</v>
      </c>
      <c r="D35" s="31">
        <f>LOOKUP(F35,Main!$D$12:$D$21,Main!$E$12:$E$20)+LOOKUP(G35,Main!$A$12:$A$21,Main!$B$12:$B$20)+LOOKUP(I35,Main!$G$12:$G$20,Main!$H$12:$H$20)</f>
        <v>93.7</v>
      </c>
      <c r="E35" s="3" t="s">
        <v>221</v>
      </c>
      <c r="F35" s="26" t="s">
        <v>9</v>
      </c>
      <c r="G35" s="26" t="s">
        <v>3</v>
      </c>
      <c r="H35" s="3" t="s">
        <v>222</v>
      </c>
      <c r="I35" s="26">
        <f>LEN(H35)</f>
        <v>9</v>
      </c>
    </row>
    <row r="36" spans="1:9" ht="14.25">
      <c r="A36" s="3">
        <v>42</v>
      </c>
      <c r="B36" s="31">
        <v>4</v>
      </c>
      <c r="C36" t="s">
        <v>80</v>
      </c>
      <c r="D36" s="31">
        <f>LOOKUP(F36,Main!$D$12:$D$21,Main!$E$12:$E$20)+LOOKUP(G36,Main!$A$12:$A$21,Main!$B$12:$B$20)+LOOKUP(I36,Main!$G$12:$G$20,Main!$H$12:$H$20)</f>
        <v>33.3</v>
      </c>
      <c r="E36" s="3" t="s">
        <v>205</v>
      </c>
      <c r="F36" s="26" t="s">
        <v>247</v>
      </c>
      <c r="G36" s="26" t="s">
        <v>5</v>
      </c>
      <c r="H36" s="3" t="s">
        <v>206</v>
      </c>
      <c r="I36" s="26">
        <f>LEN(H36)</f>
        <v>7</v>
      </c>
    </row>
    <row r="37" spans="1:9" ht="14.25">
      <c r="A37" s="3">
        <v>13</v>
      </c>
      <c r="B37" s="31">
        <v>3</v>
      </c>
      <c r="C37" t="s">
        <v>64</v>
      </c>
      <c r="D37" s="31">
        <f>LOOKUP(F37,Main!$D$12:$D$21,Main!$E$12:$E$20)+LOOKUP(G37,Main!$A$12:$A$21,Main!$B$12:$B$20)+LOOKUP(I37,Main!$G$12:$G$20,Main!$H$12:$H$20)</f>
        <v>102.7</v>
      </c>
      <c r="E37" s="3" t="s">
        <v>197</v>
      </c>
      <c r="F37" s="26" t="s">
        <v>245</v>
      </c>
      <c r="G37" s="26" t="s">
        <v>3</v>
      </c>
      <c r="H37" s="3" t="s">
        <v>198</v>
      </c>
      <c r="I37" s="26">
        <f>LEN(H37)</f>
        <v>4</v>
      </c>
    </row>
    <row r="38" spans="1:9" ht="14.25">
      <c r="A38" s="3">
        <v>11</v>
      </c>
      <c r="B38" s="31">
        <v>11</v>
      </c>
      <c r="C38" t="s">
        <v>164</v>
      </c>
      <c r="D38" s="31">
        <f>LOOKUP(F38,Main!$D$12:$D$21,Main!$E$12:$E$20)+LOOKUP(G38,Main!$A$12:$A$21,Main!$B$12:$B$20)+LOOKUP(I38,Main!$G$12:$G$20,Main!$H$12:$H$20)</f>
        <v>92.9</v>
      </c>
      <c r="E38" s="3" t="s">
        <v>165</v>
      </c>
      <c r="F38" s="26" t="s">
        <v>245</v>
      </c>
      <c r="G38" s="26" t="s">
        <v>1</v>
      </c>
      <c r="H38" s="3" t="s">
        <v>167</v>
      </c>
      <c r="I38" s="26">
        <f>LEN(H38)</f>
        <v>5</v>
      </c>
    </row>
    <row r="39" spans="1:9" ht="14.25">
      <c r="A39" s="3">
        <v>45</v>
      </c>
      <c r="B39" s="31">
        <v>11</v>
      </c>
      <c r="C39" t="s">
        <v>73</v>
      </c>
      <c r="D39" s="31">
        <f>LOOKUP(F39,Main!$D$12:$D$21,Main!$E$12:$E$20)+LOOKUP(G39,Main!$A$12:$A$21,Main!$B$12:$B$20)+LOOKUP(I39,Main!$G$12:$G$20,Main!$H$12:$H$20)</f>
        <v>32.9</v>
      </c>
      <c r="E39" s="3" t="s">
        <v>207</v>
      </c>
      <c r="F39" s="26" t="s">
        <v>247</v>
      </c>
      <c r="G39" s="26" t="s">
        <v>5</v>
      </c>
      <c r="H39" s="3" t="s">
        <v>208</v>
      </c>
      <c r="I39" s="26">
        <f>LEN(H39)</f>
        <v>5</v>
      </c>
    </row>
    <row r="40" spans="1:9" ht="14.25">
      <c r="A40" s="3">
        <v>5</v>
      </c>
      <c r="B40" s="31">
        <v>9</v>
      </c>
      <c r="C40" t="s">
        <v>58</v>
      </c>
      <c r="D40" s="31">
        <f>LOOKUP(F40,Main!$D$12:$D$21,Main!$E$12:$E$20)+LOOKUP(G40,Main!$A$12:$A$21,Main!$B$12:$B$20)+LOOKUP(I40,Main!$G$12:$G$20,Main!$H$12:$H$20)</f>
        <v>72.9</v>
      </c>
      <c r="E40" s="3" t="s">
        <v>158</v>
      </c>
      <c r="F40" s="26" t="s">
        <v>8</v>
      </c>
      <c r="G40" s="26" t="s">
        <v>5</v>
      </c>
      <c r="H40" s="3" t="s">
        <v>161</v>
      </c>
      <c r="I40" s="26">
        <f>LEN(H40)</f>
        <v>5</v>
      </c>
    </row>
    <row r="41" spans="1:9" ht="14.25">
      <c r="A41" s="3">
        <v>60</v>
      </c>
      <c r="B41" s="31">
        <v>13</v>
      </c>
      <c r="C41" t="s">
        <v>69</v>
      </c>
      <c r="D41" s="31">
        <f>LOOKUP(F41,Main!$D$12:$D$21,Main!$E$12:$E$20)+LOOKUP(G41,Main!$A$12:$A$21,Main!$B$12:$B$20)+LOOKUP(I41,Main!$G$12:$G$20,Main!$H$12:$H$20)</f>
        <v>173.1</v>
      </c>
      <c r="E41" s="3" t="s">
        <v>214</v>
      </c>
      <c r="F41" s="26" t="s">
        <v>226</v>
      </c>
      <c r="G41" s="26" t="s">
        <v>2</v>
      </c>
      <c r="H41" s="3" t="s">
        <v>215</v>
      </c>
      <c r="I41" s="26">
        <f>LEN(H41)</f>
        <v>6</v>
      </c>
    </row>
    <row r="42" spans="1:9" ht="14.25">
      <c r="A42" s="3">
        <v>2</v>
      </c>
      <c r="B42" s="31">
        <v>16</v>
      </c>
      <c r="C42" t="s">
        <v>149</v>
      </c>
      <c r="D42" s="31">
        <f>LOOKUP(F42,Main!$D$12:$D$21,Main!$E$12:$E$20)+LOOKUP(G42,Main!$A$12:$A$21,Main!$B$12:$B$20)+LOOKUP(I42,Main!$G$12:$G$20,Main!$H$12:$H$20)</f>
        <v>103.7</v>
      </c>
      <c r="E42" s="3" t="s">
        <v>151</v>
      </c>
      <c r="F42" s="26" t="s">
        <v>7</v>
      </c>
      <c r="G42" s="26" t="s">
        <v>1</v>
      </c>
      <c r="H42" s="3" t="s">
        <v>150</v>
      </c>
      <c r="I42" s="26">
        <f>LEN(H42)</f>
        <v>9</v>
      </c>
    </row>
    <row r="43" spans="1:9" ht="14.25">
      <c r="A43" s="3">
        <v>30</v>
      </c>
      <c r="B43" s="31">
        <v>3</v>
      </c>
      <c r="C43" t="s">
        <v>52</v>
      </c>
      <c r="D43" s="31">
        <f>LOOKUP(F43,Main!$D$12:$D$21,Main!$E$12:$E$20)+LOOKUP(G43,Main!$A$12:$A$21,Main!$B$12:$B$20)+LOOKUP(I43,Main!$G$12:$G$20,Main!$H$12:$H$20)</f>
        <v>143.1</v>
      </c>
      <c r="E43" s="3" t="s">
        <v>139</v>
      </c>
      <c r="F43" s="26" t="s">
        <v>7</v>
      </c>
      <c r="G43" s="26" t="s">
        <v>2</v>
      </c>
      <c r="H43" s="3" t="s">
        <v>140</v>
      </c>
      <c r="I43" s="26">
        <f>LEN(H43)</f>
        <v>6</v>
      </c>
    </row>
    <row r="44" spans="1:9" ht="14.25">
      <c r="A44" s="3">
        <v>9</v>
      </c>
      <c r="B44" s="31">
        <v>13</v>
      </c>
      <c r="C44" t="s">
        <v>159</v>
      </c>
      <c r="D44" s="31">
        <f>LOOKUP(F44,Main!$D$12:$D$21,Main!$E$12:$E$20)+LOOKUP(G44,Main!$A$12:$A$21,Main!$B$12:$B$20)+LOOKUP(I44,Main!$G$12:$G$20,Main!$H$12:$H$20)</f>
        <v>103.3</v>
      </c>
      <c r="E44" s="3" t="s">
        <v>151</v>
      </c>
      <c r="F44" s="26" t="s">
        <v>246</v>
      </c>
      <c r="G44" s="26" t="s">
        <v>2</v>
      </c>
      <c r="H44" s="3" t="s">
        <v>160</v>
      </c>
      <c r="I44" s="26">
        <f>LEN(H44)</f>
        <v>7</v>
      </c>
    </row>
    <row r="45" spans="1:9" ht="14.25">
      <c r="A45" s="3">
        <v>38</v>
      </c>
      <c r="B45" s="31">
        <v>8</v>
      </c>
      <c r="C45" t="s">
        <v>53</v>
      </c>
      <c r="D45" s="31">
        <f>LOOKUP(F45,Main!$D$12:$D$21,Main!$E$12:$E$20)+LOOKUP(G45,Main!$A$12:$A$21,Main!$B$12:$B$20)+LOOKUP(I45,Main!$G$12:$G$20,Main!$H$12:$H$20)</f>
        <v>63.5</v>
      </c>
      <c r="E45" s="3" t="s">
        <v>92</v>
      </c>
      <c r="F45" s="26" t="s">
        <v>246</v>
      </c>
      <c r="G45" s="26" t="s">
        <v>1</v>
      </c>
      <c r="H45" s="3" t="s">
        <v>104</v>
      </c>
      <c r="I45" s="26">
        <f>LEN(H45)</f>
        <v>8</v>
      </c>
    </row>
    <row r="46" spans="1:9" ht="14.25">
      <c r="A46" s="3">
        <v>55</v>
      </c>
      <c r="B46" s="31">
        <v>8</v>
      </c>
      <c r="C46" t="s">
        <v>44</v>
      </c>
      <c r="D46" s="31">
        <f>LOOKUP(F46,Main!$D$12:$D$21,Main!$E$12:$E$20)+LOOKUP(G46,Main!$A$12:$A$21,Main!$B$12:$B$20)+LOOKUP(I46,Main!$G$12:$G$20,Main!$H$12:$H$20)</f>
        <v>143.7</v>
      </c>
      <c r="E46" s="3" t="s">
        <v>127</v>
      </c>
      <c r="F46" s="26" t="s">
        <v>7</v>
      </c>
      <c r="G46" s="26" t="s">
        <v>2</v>
      </c>
      <c r="H46" s="3" t="s">
        <v>128</v>
      </c>
      <c r="I46" s="26">
        <f>LEN(H46)</f>
        <v>9</v>
      </c>
    </row>
    <row r="47" spans="1:9" ht="14.25">
      <c r="A47" s="3">
        <v>47</v>
      </c>
      <c r="B47" s="31">
        <v>14</v>
      </c>
      <c r="C47" t="s">
        <v>195</v>
      </c>
      <c r="D47" s="31">
        <f>LOOKUP(F47,Main!$D$12:$D$21,Main!$E$12:$E$20)+LOOKUP(G47,Main!$A$12:$A$21,Main!$B$12:$B$20)+LOOKUP(I47,Main!$G$12:$G$20,Main!$H$12:$H$20)</f>
        <v>113.7</v>
      </c>
      <c r="E47" s="3" t="s">
        <v>209</v>
      </c>
      <c r="F47" s="26" t="s">
        <v>9</v>
      </c>
      <c r="G47" s="26" t="s">
        <v>111</v>
      </c>
      <c r="H47" s="3" t="s">
        <v>244</v>
      </c>
      <c r="I47" s="26">
        <f>LEN(H47)</f>
        <v>9</v>
      </c>
    </row>
    <row r="48" spans="1:9" ht="14.25">
      <c r="A48" s="3">
        <v>32</v>
      </c>
      <c r="B48" s="31">
        <v>7</v>
      </c>
      <c r="C48" t="s">
        <v>37</v>
      </c>
      <c r="D48" s="31">
        <f>LOOKUP(F48,Main!$D$12:$D$21,Main!$E$12:$E$20)+LOOKUP(G48,Main!$A$12:$A$21,Main!$B$12:$B$20)+LOOKUP(I48,Main!$G$12:$G$20,Main!$H$12:$H$20)</f>
        <v>92.7</v>
      </c>
      <c r="E48" s="3" t="s">
        <v>88</v>
      </c>
      <c r="F48" s="26" t="s">
        <v>245</v>
      </c>
      <c r="G48" s="26" t="s">
        <v>1</v>
      </c>
      <c r="H48" s="3" t="s">
        <v>116</v>
      </c>
      <c r="I48" s="26">
        <f>LEN(H48)</f>
        <v>4</v>
      </c>
    </row>
    <row r="49" spans="1:9" ht="14.25">
      <c r="A49" s="3">
        <v>34</v>
      </c>
      <c r="B49" s="31">
        <v>2</v>
      </c>
      <c r="C49" t="s">
        <v>39</v>
      </c>
      <c r="D49" s="31">
        <f>LOOKUP(F49,Main!$D$12:$D$21,Main!$E$12:$E$20)+LOOKUP(G49,Main!$A$12:$A$21,Main!$B$12:$B$20)+LOOKUP(I49,Main!$G$12:$G$20,Main!$H$12:$H$20)</f>
        <v>122.9</v>
      </c>
      <c r="E49" s="3" t="s">
        <v>90</v>
      </c>
      <c r="F49" s="26" t="s">
        <v>9</v>
      </c>
      <c r="G49" s="26" t="s">
        <v>2</v>
      </c>
      <c r="H49" s="3" t="s">
        <v>118</v>
      </c>
      <c r="I49" s="26">
        <f>LEN(H49)</f>
        <v>5</v>
      </c>
    </row>
    <row r="50" spans="1:9" ht="14.25">
      <c r="A50" s="3">
        <v>49</v>
      </c>
      <c r="B50" s="31">
        <v>10</v>
      </c>
      <c r="C50" t="s">
        <v>54</v>
      </c>
      <c r="D50" s="31">
        <f>LOOKUP(F50,Main!$D$12:$D$21,Main!$E$12:$E$20)+LOOKUP(G50,Main!$A$12:$A$21,Main!$B$12:$B$20)+LOOKUP(I50,Main!$G$12:$G$20,Main!$H$12:$H$20)</f>
        <v>103.1</v>
      </c>
      <c r="E50" s="3" t="s">
        <v>141</v>
      </c>
      <c r="F50" s="26" t="s">
        <v>246</v>
      </c>
      <c r="G50" s="26" t="s">
        <v>2</v>
      </c>
      <c r="H50" s="3" t="s">
        <v>142</v>
      </c>
      <c r="I50" s="26">
        <f>LEN(H50)</f>
        <v>6</v>
      </c>
    </row>
    <row r="51" spans="1:9" ht="14.25">
      <c r="A51" s="3">
        <v>6</v>
      </c>
      <c r="B51" s="31">
        <v>5</v>
      </c>
      <c r="C51" t="s">
        <v>48</v>
      </c>
      <c r="D51" s="31">
        <f>LOOKUP(F51,Main!$D$12:$D$21,Main!$E$12:$E$20)+LOOKUP(G51,Main!$A$12:$A$21,Main!$B$12:$B$20)+LOOKUP(I51,Main!$G$12:$G$20,Main!$H$12:$H$20)</f>
        <v>52.7</v>
      </c>
      <c r="E51" s="3" t="s">
        <v>134</v>
      </c>
      <c r="F51" s="26" t="s">
        <v>246</v>
      </c>
      <c r="G51" s="26" t="s">
        <v>4</v>
      </c>
      <c r="H51" s="3" t="s">
        <v>135</v>
      </c>
      <c r="I51" s="26">
        <f>LEN(H51)</f>
        <v>4</v>
      </c>
    </row>
    <row r="52" spans="1:9" ht="14.25">
      <c r="A52" s="3">
        <v>24</v>
      </c>
      <c r="B52" s="31">
        <v>12</v>
      </c>
      <c r="C52" t="s">
        <v>171</v>
      </c>
      <c r="D52" s="31">
        <f>LOOKUP(F52,Main!$D$12:$D$21,Main!$E$12:$E$20)+LOOKUP(G52,Main!$A$12:$A$21,Main!$B$12:$B$20)+LOOKUP(I52,Main!$G$12:$G$20,Main!$H$12:$H$20)</f>
        <v>133.3</v>
      </c>
      <c r="E52" s="3" t="s">
        <v>185</v>
      </c>
      <c r="F52" s="26" t="s">
        <v>245</v>
      </c>
      <c r="G52" s="26" t="s">
        <v>2</v>
      </c>
      <c r="H52" s="3" t="s">
        <v>184</v>
      </c>
      <c r="I52" s="26">
        <f>LEN(H52)</f>
        <v>7</v>
      </c>
    </row>
    <row r="53" spans="1:9" ht="14.25">
      <c r="A53" s="3">
        <v>7</v>
      </c>
      <c r="B53" s="31">
        <v>12</v>
      </c>
      <c r="C53" t="s">
        <v>46</v>
      </c>
      <c r="D53" s="31">
        <f>LOOKUP(F53,Main!$D$12:$D$21,Main!$E$12:$E$20)+LOOKUP(G53,Main!$A$12:$A$21,Main!$B$12:$B$20)+LOOKUP(I53,Main!$G$12:$G$20,Main!$H$12:$H$20)</f>
        <v>143.1</v>
      </c>
      <c r="E53" s="3" t="s">
        <v>93</v>
      </c>
      <c r="F53" s="26" t="s">
        <v>120</v>
      </c>
      <c r="G53" s="26" t="s">
        <v>3</v>
      </c>
      <c r="H53" s="3" t="s">
        <v>129</v>
      </c>
      <c r="I53" s="26">
        <f>LEN(H53)</f>
        <v>6</v>
      </c>
    </row>
    <row r="54" spans="1:9" ht="14.25">
      <c r="A54" s="3">
        <v>68</v>
      </c>
      <c r="B54" s="31">
        <v>15</v>
      </c>
      <c r="C54" t="s">
        <v>196</v>
      </c>
      <c r="D54" s="31">
        <f>LOOKUP(F54,Main!$D$12:$D$21,Main!$E$12:$E$20)+LOOKUP(G54,Main!$A$12:$A$21,Main!$B$12:$B$20)+LOOKUP(I54,Main!$G$12:$G$20,Main!$H$12:$H$20)</f>
        <v>133.5</v>
      </c>
      <c r="E54" s="3" t="s">
        <v>158</v>
      </c>
      <c r="F54" s="26" t="s">
        <v>8</v>
      </c>
      <c r="G54" s="26" t="s">
        <v>9</v>
      </c>
      <c r="H54" s="3" t="s">
        <v>223</v>
      </c>
      <c r="I54" s="26">
        <f>LEN(H54)</f>
        <v>8</v>
      </c>
    </row>
    <row r="55" spans="1:9" ht="14.25">
      <c r="A55" s="3">
        <v>21</v>
      </c>
      <c r="B55" s="31">
        <v>8</v>
      </c>
      <c r="C55" t="s">
        <v>74</v>
      </c>
      <c r="D55" s="31">
        <f>LOOKUP(F55,Main!$D$12:$D$21,Main!$E$12:$E$20)+LOOKUP(G55,Main!$A$12:$A$21,Main!$B$12:$B$20)+LOOKUP(I55,Main!$G$12:$G$20,Main!$H$12:$H$20)</f>
        <v>112.9</v>
      </c>
      <c r="E55" s="3" t="s">
        <v>170</v>
      </c>
      <c r="F55" s="26" t="s">
        <v>8</v>
      </c>
      <c r="G55" s="26" t="s">
        <v>1</v>
      </c>
      <c r="H55" s="3" t="s">
        <v>181</v>
      </c>
      <c r="I55" s="26">
        <f>LEN(H55)</f>
        <v>5</v>
      </c>
    </row>
    <row r="56" spans="1:9" ht="14.25">
      <c r="A56" s="3">
        <v>8</v>
      </c>
      <c r="B56" s="31">
        <v>4</v>
      </c>
      <c r="C56" t="s">
        <v>29</v>
      </c>
      <c r="D56" s="31">
        <f>LOOKUP(F56,Main!$D$12:$D$21,Main!$E$12:$E$20)+LOOKUP(G56,Main!$A$12:$A$21,Main!$B$12:$B$20)+LOOKUP(I56,Main!$G$12:$G$20,Main!$H$12:$H$20)</f>
        <v>82.9</v>
      </c>
      <c r="E56" s="3" t="s">
        <v>100</v>
      </c>
      <c r="F56" s="26" t="s">
        <v>9</v>
      </c>
      <c r="G56" s="26" t="s">
        <v>1</v>
      </c>
      <c r="H56" s="3" t="s">
        <v>101</v>
      </c>
      <c r="I56" s="26">
        <f>LEN(H56)</f>
        <v>5</v>
      </c>
    </row>
    <row r="57" spans="1:9" ht="14.25">
      <c r="A57" s="3">
        <v>12</v>
      </c>
      <c r="B57" s="31">
        <v>11</v>
      </c>
      <c r="C57" t="s">
        <v>51</v>
      </c>
      <c r="D57" s="31">
        <f>LOOKUP(F57,Main!$D$12:$D$21,Main!$E$12:$E$20)+LOOKUP(G57,Main!$A$12:$A$21,Main!$B$12:$B$20)+LOOKUP(I57,Main!$G$12:$G$20,Main!$H$12:$H$20)</f>
        <v>63.3</v>
      </c>
      <c r="E57" s="3" t="s">
        <v>166</v>
      </c>
      <c r="F57" s="26" t="s">
        <v>246</v>
      </c>
      <c r="G57" s="26" t="s">
        <v>1</v>
      </c>
      <c r="H57" s="3" t="s">
        <v>168</v>
      </c>
      <c r="I57" s="26">
        <f>LEN(H57)</f>
        <v>7</v>
      </c>
    </row>
    <row r="58" spans="1:9" ht="14.25">
      <c r="A58" s="3">
        <v>48</v>
      </c>
      <c r="B58" s="31">
        <v>7</v>
      </c>
      <c r="C58" t="s">
        <v>59</v>
      </c>
      <c r="D58" s="31">
        <f>LOOKUP(F58,Main!$D$12:$D$21,Main!$E$12:$E$20)+LOOKUP(G58,Main!$A$12:$A$21,Main!$B$12:$B$20)+LOOKUP(I58,Main!$G$12:$G$20,Main!$H$12:$H$20)</f>
        <v>103.1</v>
      </c>
      <c r="E58" s="3" t="s">
        <v>210</v>
      </c>
      <c r="F58" s="26" t="s">
        <v>246</v>
      </c>
      <c r="G58" s="26" t="s">
        <v>2</v>
      </c>
      <c r="H58" s="3" t="s">
        <v>211</v>
      </c>
      <c r="I58" s="26">
        <f>LEN(H58)</f>
        <v>6</v>
      </c>
    </row>
    <row r="59" spans="1:9" ht="14.25">
      <c r="A59" s="3">
        <v>43</v>
      </c>
      <c r="B59" s="31">
        <v>13</v>
      </c>
      <c r="C59" t="s">
        <v>36</v>
      </c>
      <c r="D59" s="31">
        <f>LOOKUP(F59,Main!$D$12:$D$21,Main!$E$12:$E$20)+LOOKUP(G59,Main!$A$12:$A$21,Main!$B$12:$B$20)+LOOKUP(I59,Main!$G$12:$G$20,Main!$H$12:$H$20)</f>
        <v>72.7</v>
      </c>
      <c r="E59" s="3" t="s">
        <v>114</v>
      </c>
      <c r="F59" s="26" t="s">
        <v>247</v>
      </c>
      <c r="G59" s="26" t="s">
        <v>1</v>
      </c>
      <c r="H59" s="3" t="s">
        <v>115</v>
      </c>
      <c r="I59" s="26">
        <f>LEN(H59)</f>
        <v>4</v>
      </c>
    </row>
    <row r="60" spans="1:9" ht="14.25">
      <c r="A60" s="3">
        <v>20</v>
      </c>
      <c r="B60" s="31">
        <v>16</v>
      </c>
      <c r="C60" t="s">
        <v>57</v>
      </c>
      <c r="D60" s="31">
        <f>LOOKUP(F60,Main!$D$12:$D$21,Main!$E$12:$E$20)+LOOKUP(G60,Main!$A$12:$A$21,Main!$B$12:$B$20)+LOOKUP(I60,Main!$G$12:$G$20,Main!$H$12:$H$20)</f>
        <v>112.9</v>
      </c>
      <c r="E60" s="3" t="s">
        <v>152</v>
      </c>
      <c r="F60" s="26" t="s">
        <v>8</v>
      </c>
      <c r="G60" s="26" t="s">
        <v>1</v>
      </c>
      <c r="H60" s="3" t="s">
        <v>153</v>
      </c>
      <c r="I60" s="26">
        <f>LEN(H60)</f>
        <v>5</v>
      </c>
    </row>
    <row r="61" spans="1:9" ht="14.25">
      <c r="A61" s="3">
        <v>59</v>
      </c>
      <c r="B61" s="31">
        <v>4</v>
      </c>
      <c r="C61" t="s">
        <v>45</v>
      </c>
      <c r="D61" s="31">
        <f>LOOKUP(F61,Main!$D$12:$D$21,Main!$E$12:$E$20)+LOOKUP(G61,Main!$A$12:$A$21,Main!$B$12:$B$20)+LOOKUP(I61,Main!$G$12:$G$20,Main!$H$12:$H$20)</f>
        <v>103.3</v>
      </c>
      <c r="E61" s="3" t="s">
        <v>130</v>
      </c>
      <c r="F61" s="26" t="s">
        <v>9</v>
      </c>
      <c r="G61" s="26" t="s">
        <v>9</v>
      </c>
      <c r="H61" s="3" t="s">
        <v>131</v>
      </c>
      <c r="I61" s="26">
        <f>LEN(H61)</f>
        <v>7</v>
      </c>
    </row>
    <row r="62" spans="1:9" ht="14.25">
      <c r="A62" s="3">
        <v>56</v>
      </c>
      <c r="B62" s="31">
        <v>9</v>
      </c>
      <c r="C62" t="s">
        <v>83</v>
      </c>
      <c r="D62" s="31">
        <f>LOOKUP(F62,Main!$D$12:$D$21,Main!$E$12:$E$20)+LOOKUP(G62,Main!$A$12:$A$21,Main!$B$12:$B$20)+LOOKUP(I62,Main!$G$12:$G$20,Main!$H$12:$H$20)</f>
        <v>173.1</v>
      </c>
      <c r="E62" s="3" t="s">
        <v>212</v>
      </c>
      <c r="F62" s="26" t="s">
        <v>120</v>
      </c>
      <c r="G62" s="26" t="s">
        <v>2</v>
      </c>
      <c r="H62" s="3" t="s">
        <v>213</v>
      </c>
      <c r="I62" s="26">
        <f>LEN(H62)</f>
        <v>6</v>
      </c>
    </row>
    <row r="63" spans="1:9" ht="14.25">
      <c r="A63" s="3">
        <v>44</v>
      </c>
      <c r="B63" s="31">
        <v>6</v>
      </c>
      <c r="C63" t="s">
        <v>50</v>
      </c>
      <c r="D63" s="31">
        <f>LOOKUP(F63,Main!$D$12:$D$21,Main!$E$12:$E$20)+LOOKUP(G63,Main!$A$12:$A$21,Main!$B$12:$B$20)+LOOKUP(I63,Main!$G$12:$G$20,Main!$H$12:$H$20)</f>
        <v>133.3</v>
      </c>
      <c r="E63" s="3" t="s">
        <v>132</v>
      </c>
      <c r="F63" s="26" t="s">
        <v>226</v>
      </c>
      <c r="G63" s="26" t="s">
        <v>1</v>
      </c>
      <c r="H63" s="3" t="s">
        <v>138</v>
      </c>
      <c r="I63" s="26">
        <f>LEN(H63)</f>
        <v>7</v>
      </c>
    </row>
    <row r="64" spans="1:9" ht="14.25">
      <c r="A64" s="3">
        <v>57</v>
      </c>
      <c r="B64" s="31">
        <v>5</v>
      </c>
      <c r="C64" t="s">
        <v>33</v>
      </c>
      <c r="D64" s="31">
        <f>LOOKUP(F64,Main!$D$12:$D$21,Main!$E$12:$E$20)+LOOKUP(G64,Main!$A$12:$A$21,Main!$B$12:$B$20)+LOOKUP(I64,Main!$G$12:$G$20,Main!$H$12:$H$20)</f>
        <v>132.7</v>
      </c>
      <c r="E64" s="3" t="s">
        <v>107</v>
      </c>
      <c r="F64" s="26" t="s">
        <v>245</v>
      </c>
      <c r="G64" s="26" t="s">
        <v>2</v>
      </c>
      <c r="H64" s="3" t="s">
        <v>108</v>
      </c>
      <c r="I64" s="26">
        <f>LEN(H64)</f>
        <v>4</v>
      </c>
    </row>
    <row r="65" spans="1:9" ht="14.25">
      <c r="A65" s="3">
        <v>14</v>
      </c>
      <c r="B65" s="31">
        <v>14</v>
      </c>
      <c r="C65" t="s">
        <v>49</v>
      </c>
      <c r="D65" s="31">
        <f>LOOKUP(F65,Main!$D$12:$D$21,Main!$E$12:$E$20)+LOOKUP(G65,Main!$A$12:$A$21,Main!$B$12:$B$20)+LOOKUP(I65,Main!$G$12:$G$20,Main!$H$12:$H$20)</f>
        <v>52.7</v>
      </c>
      <c r="E65" s="3" t="s">
        <v>136</v>
      </c>
      <c r="F65" s="26" t="s">
        <v>245</v>
      </c>
      <c r="G65" s="26" t="s">
        <v>5</v>
      </c>
      <c r="H65" s="3" t="s">
        <v>137</v>
      </c>
      <c r="I65" s="26">
        <f>LEN(H65)</f>
        <v>4</v>
      </c>
    </row>
    <row r="66" spans="1:9" ht="14.25">
      <c r="A66" s="3">
        <v>39</v>
      </c>
      <c r="B66" s="31">
        <v>9</v>
      </c>
      <c r="C66" t="s">
        <v>67</v>
      </c>
      <c r="D66" s="31">
        <f>LOOKUP(F66,Main!$D$12:$D$21,Main!$E$12:$E$20)+LOOKUP(G66,Main!$A$12:$A$21,Main!$B$12:$B$20)+LOOKUP(I66,Main!$G$12:$G$20,Main!$H$12:$H$20)</f>
        <v>113.1</v>
      </c>
      <c r="E66" s="3" t="s">
        <v>190</v>
      </c>
      <c r="F66" s="26" t="s">
        <v>8</v>
      </c>
      <c r="G66" s="26" t="s">
        <v>1</v>
      </c>
      <c r="H66" s="3" t="s">
        <v>203</v>
      </c>
      <c r="I66" s="26">
        <f>LEN(H66)</f>
        <v>6</v>
      </c>
    </row>
    <row r="67" spans="1:9" ht="14.25">
      <c r="A67" s="3">
        <v>40</v>
      </c>
      <c r="B67" s="31">
        <v>5</v>
      </c>
      <c r="C67" t="s">
        <v>63</v>
      </c>
      <c r="D67" s="31">
        <f>LOOKUP(F67,Main!$D$12:$D$21,Main!$E$12:$E$20)+LOOKUP(G67,Main!$A$12:$A$21,Main!$B$12:$B$20)+LOOKUP(I67,Main!$G$12:$G$20,Main!$H$12:$H$20)</f>
        <v>62.9</v>
      </c>
      <c r="E67" s="3" t="s">
        <v>157</v>
      </c>
      <c r="F67" s="26" t="s">
        <v>247</v>
      </c>
      <c r="G67" s="26" t="s">
        <v>4</v>
      </c>
      <c r="H67" s="3" t="s">
        <v>204</v>
      </c>
      <c r="I67" s="26">
        <f>LEN(H67)</f>
        <v>5</v>
      </c>
    </row>
    <row r="68" spans="1:9" ht="14.25">
      <c r="A68" s="3">
        <v>37</v>
      </c>
      <c r="B68" s="31">
        <v>16</v>
      </c>
      <c r="C68" t="s">
        <v>71</v>
      </c>
      <c r="D68" s="31">
        <f>LOOKUP(F68,Main!$D$12:$D$21,Main!$E$12:$E$20)+LOOKUP(G68,Main!$A$12:$A$21,Main!$B$12:$B$20)+LOOKUP(I68,Main!$G$12:$G$20,Main!$H$12:$H$20)</f>
        <v>103.1</v>
      </c>
      <c r="E68" s="3" t="s">
        <v>201</v>
      </c>
      <c r="F68" s="26" t="s">
        <v>246</v>
      </c>
      <c r="G68" s="26" t="s">
        <v>2</v>
      </c>
      <c r="H68" s="3" t="s">
        <v>202</v>
      </c>
      <c r="I68" s="26">
        <f>LEN(H68)</f>
        <v>6</v>
      </c>
    </row>
    <row r="69" spans="1:9" ht="14.25">
      <c r="A69" s="3">
        <v>22</v>
      </c>
      <c r="B69" s="31">
        <v>9</v>
      </c>
      <c r="C69" t="s">
        <v>34</v>
      </c>
      <c r="D69" s="31">
        <f>LOOKUP(F69,Main!$D$12:$D$21,Main!$E$12:$E$20)+LOOKUP(G69,Main!$A$12:$A$21,Main!$B$12:$B$20)+LOOKUP(I69,Main!$G$12:$G$20,Main!$H$12:$H$20)</f>
        <v>53.5</v>
      </c>
      <c r="E69" s="3" t="s">
        <v>109</v>
      </c>
      <c r="F69" s="26" t="s">
        <v>246</v>
      </c>
      <c r="G69" s="26" t="s">
        <v>4</v>
      </c>
      <c r="H69" s="3" t="s">
        <v>110</v>
      </c>
      <c r="I69" s="26">
        <f>LEN(H69)</f>
        <v>8</v>
      </c>
    </row>
    <row r="70" spans="1:9" ht="14.25">
      <c r="A70" s="3">
        <v>23</v>
      </c>
      <c r="B70" s="31">
        <v>5</v>
      </c>
      <c r="C70" t="s">
        <v>60</v>
      </c>
      <c r="D70" s="31">
        <f>LOOKUP(F70,Main!$D$12:$D$21,Main!$E$12:$E$20)+LOOKUP(G70,Main!$A$12:$A$21,Main!$B$12:$B$20)+LOOKUP(I70,Main!$G$12:$G$20,Main!$H$12:$H$20)</f>
        <v>112.7</v>
      </c>
      <c r="E70" s="3" t="s">
        <v>182</v>
      </c>
      <c r="F70" s="26" t="s">
        <v>247</v>
      </c>
      <c r="G70" s="26" t="s">
        <v>2</v>
      </c>
      <c r="H70" s="3" t="s">
        <v>183</v>
      </c>
      <c r="I70" s="26">
        <f>LEN(H70)</f>
        <v>4</v>
      </c>
    </row>
  </sheetData>
  <sheetProtection/>
  <autoFilter ref="A2:I70">
    <sortState ref="A3:I70">
      <sortCondition sortBy="value" ref="C3:C70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3" customWidth="1"/>
    <col min="3" max="3" width="23.28125" style="0" customWidth="1"/>
    <col min="4" max="4" width="16.57421875" style="3" customWidth="1"/>
    <col min="5" max="5" width="18.421875" style="3" customWidth="1"/>
    <col min="6" max="9" width="16.57421875" style="3" customWidth="1"/>
    <col min="10" max="10" width="31.28125" style="0" customWidth="1"/>
  </cols>
  <sheetData>
    <row r="1" spans="1:9" s="29" customFormat="1" ht="18">
      <c r="A1" s="27" t="s">
        <v>248</v>
      </c>
      <c r="B1" s="28"/>
      <c r="D1" s="28"/>
      <c r="E1" s="28"/>
      <c r="F1" s="28"/>
      <c r="G1" s="28"/>
      <c r="H1" s="28"/>
      <c r="I1" s="28"/>
    </row>
    <row r="2" spans="1:9" s="4" customFormat="1" ht="28.5">
      <c r="A2" s="4" t="s">
        <v>146</v>
      </c>
      <c r="B2" s="4" t="s">
        <v>24</v>
      </c>
      <c r="C2" s="4" t="s">
        <v>18</v>
      </c>
      <c r="D2" s="4" t="s">
        <v>154</v>
      </c>
      <c r="E2" s="4" t="s">
        <v>145</v>
      </c>
      <c r="F2" s="4" t="s">
        <v>19</v>
      </c>
      <c r="G2" s="4" t="s">
        <v>10</v>
      </c>
      <c r="H2" s="4" t="s">
        <v>21</v>
      </c>
      <c r="I2" s="4" t="s">
        <v>20</v>
      </c>
    </row>
    <row r="3" spans="1:9" ht="14.25">
      <c r="A3" s="3">
        <v>41</v>
      </c>
      <c r="B3" s="3">
        <v>12</v>
      </c>
      <c r="C3" t="s">
        <v>32</v>
      </c>
      <c r="D3" s="3">
        <f>LOOKUP(F3,Main!$D$12:$D$21,Main!$E$12:$E$20)+LOOKUP(G3,Main!$A$12:$A$21,Main!$B$12:$B$20)+LOOKUP(I3,Main!$G$12:$G$20,Main!$H$12:$H$20)</f>
        <v>73.3</v>
      </c>
      <c r="E3" s="3" t="s">
        <v>105</v>
      </c>
      <c r="F3" s="26" t="s">
        <v>247</v>
      </c>
      <c r="G3" s="26" t="s">
        <v>1</v>
      </c>
      <c r="H3" s="3" t="s">
        <v>106</v>
      </c>
      <c r="I3" s="3">
        <f>LEN(H3)</f>
        <v>7</v>
      </c>
    </row>
    <row r="4" spans="1:9" ht="14.25">
      <c r="A4" s="3">
        <v>18</v>
      </c>
      <c r="B4" s="3">
        <v>15</v>
      </c>
      <c r="C4" t="s">
        <v>169</v>
      </c>
      <c r="D4" s="3">
        <f>LOOKUP(F4,Main!$D$12:$D$21,Main!$E$12:$E$20)+LOOKUP(G4,Main!$A$12:$A$21,Main!$B$12:$B$20)+LOOKUP(I4,Main!$G$12:$G$20,Main!$H$12:$H$20)</f>
        <v>132.9</v>
      </c>
      <c r="E4" s="3" t="s">
        <v>177</v>
      </c>
      <c r="F4" s="26" t="s">
        <v>7</v>
      </c>
      <c r="G4" s="26" t="s">
        <v>111</v>
      </c>
      <c r="H4" s="3" t="s">
        <v>178</v>
      </c>
      <c r="I4" s="3">
        <f>LEN(H4)</f>
        <v>5</v>
      </c>
    </row>
    <row r="5" spans="1:9" ht="14.25">
      <c r="A5" s="3">
        <v>28</v>
      </c>
      <c r="B5" s="3">
        <v>6</v>
      </c>
      <c r="C5" t="s">
        <v>62</v>
      </c>
      <c r="D5" s="3">
        <f>LOOKUP(F5,Main!$D$12:$D$21,Main!$E$12:$E$20)+LOOKUP(G5,Main!$A$12:$A$21,Main!$B$12:$B$20)+LOOKUP(I5,Main!$G$12:$G$20,Main!$H$12:$H$20)</f>
        <v>153.1</v>
      </c>
      <c r="E5" s="3" t="s">
        <v>190</v>
      </c>
      <c r="F5" s="26" t="s">
        <v>8</v>
      </c>
      <c r="G5" s="26" t="s">
        <v>2</v>
      </c>
      <c r="H5" s="3" t="s">
        <v>191</v>
      </c>
      <c r="I5" s="3">
        <f>LEN(H5)</f>
        <v>6</v>
      </c>
    </row>
    <row r="6" spans="1:9" ht="14.25">
      <c r="A6" s="3">
        <v>29</v>
      </c>
      <c r="B6" s="3">
        <v>11</v>
      </c>
      <c r="C6" t="s">
        <v>47</v>
      </c>
      <c r="D6" s="3">
        <f>LOOKUP(F6,Main!$D$12:$D$21,Main!$E$12:$E$20)+LOOKUP(G6,Main!$A$12:$A$21,Main!$B$12:$B$20)+LOOKUP(I6,Main!$G$12:$G$20,Main!$H$12:$H$20)</f>
        <v>132.7</v>
      </c>
      <c r="E6" s="3" t="s">
        <v>132</v>
      </c>
      <c r="F6" s="26" t="s">
        <v>226</v>
      </c>
      <c r="G6" s="26" t="s">
        <v>1</v>
      </c>
      <c r="H6" s="3" t="s">
        <v>133</v>
      </c>
      <c r="I6" s="3">
        <f>LEN(H6)</f>
        <v>4</v>
      </c>
    </row>
    <row r="7" spans="1:9" ht="14.25">
      <c r="A7" s="3">
        <v>26</v>
      </c>
      <c r="B7" s="3">
        <v>13</v>
      </c>
      <c r="C7" t="s">
        <v>172</v>
      </c>
      <c r="D7" s="3">
        <f>LOOKUP(F7,Main!$D$12:$D$21,Main!$E$12:$E$20)+LOOKUP(G7,Main!$A$12:$A$21,Main!$B$12:$B$20)+LOOKUP(I7,Main!$G$12:$G$20,Main!$H$12:$H$20)</f>
        <v>72.7</v>
      </c>
      <c r="E7" s="3" t="s">
        <v>188</v>
      </c>
      <c r="F7" s="26" t="s">
        <v>247</v>
      </c>
      <c r="G7" s="26" t="s">
        <v>1</v>
      </c>
      <c r="H7" s="3" t="s">
        <v>108</v>
      </c>
      <c r="I7" s="3">
        <f>LEN(H7)</f>
        <v>4</v>
      </c>
    </row>
    <row r="8" spans="1:9" ht="14.25">
      <c r="A8" s="3">
        <v>62</v>
      </c>
      <c r="B8" s="3">
        <v>11</v>
      </c>
      <c r="C8" t="s">
        <v>77</v>
      </c>
      <c r="D8" s="3">
        <f>LOOKUP(F8,Main!$D$12:$D$21,Main!$E$12:$E$20)+LOOKUP(G8,Main!$A$12:$A$21,Main!$B$12:$B$20)+LOOKUP(I8,Main!$G$12:$G$20,Main!$H$12:$H$20)</f>
        <v>93.3</v>
      </c>
      <c r="E8" s="3" t="s">
        <v>218</v>
      </c>
      <c r="F8" s="26" t="s">
        <v>247</v>
      </c>
      <c r="G8" s="26" t="s">
        <v>9</v>
      </c>
      <c r="H8" s="3" t="s">
        <v>219</v>
      </c>
      <c r="I8" s="3">
        <f>LEN(H8)</f>
        <v>7</v>
      </c>
    </row>
    <row r="9" spans="1:9" ht="14.25">
      <c r="A9" s="3">
        <v>61</v>
      </c>
      <c r="B9" s="3">
        <v>6</v>
      </c>
      <c r="C9" t="s">
        <v>78</v>
      </c>
      <c r="D9" s="3">
        <f>LOOKUP(F9,Main!$D$12:$D$21,Main!$E$12:$E$20)+LOOKUP(G9,Main!$A$12:$A$21,Main!$B$12:$B$20)+LOOKUP(I9,Main!$G$12:$G$20,Main!$H$12:$H$20)</f>
        <v>103.3</v>
      </c>
      <c r="E9" s="3" t="s">
        <v>216</v>
      </c>
      <c r="F9" s="26" t="s">
        <v>7</v>
      </c>
      <c r="G9" s="26" t="s">
        <v>1</v>
      </c>
      <c r="H9" s="3" t="s">
        <v>217</v>
      </c>
      <c r="I9" s="3">
        <f>LEN(H9)</f>
        <v>7</v>
      </c>
    </row>
    <row r="10" spans="1:9" ht="14.25">
      <c r="A10" s="3">
        <v>58</v>
      </c>
      <c r="B10" s="3">
        <v>12</v>
      </c>
      <c r="C10" t="s">
        <v>28</v>
      </c>
      <c r="D10" s="3">
        <f>LOOKUP(F10,Main!$D$12:$D$21,Main!$E$12:$E$20)+LOOKUP(G10,Main!$A$12:$A$21,Main!$B$12:$B$20)+LOOKUP(I10,Main!$G$12:$G$20,Main!$H$12:$H$20)</f>
        <v>93.7</v>
      </c>
      <c r="E10" s="3" t="s">
        <v>98</v>
      </c>
      <c r="F10" s="26" t="s">
        <v>226</v>
      </c>
      <c r="G10" s="26" t="s">
        <v>5</v>
      </c>
      <c r="H10" s="3" t="s">
        <v>99</v>
      </c>
      <c r="I10" s="3">
        <v>9</v>
      </c>
    </row>
    <row r="11" spans="1:9" ht="14.25">
      <c r="A11" s="3">
        <v>16</v>
      </c>
      <c r="B11" s="3">
        <v>10</v>
      </c>
      <c r="C11" t="s">
        <v>79</v>
      </c>
      <c r="D11" s="3">
        <f>LOOKUP(F11,Main!$D$12:$D$21,Main!$E$12:$E$20)+LOOKUP(G11,Main!$A$12:$A$21,Main!$B$12:$B$20)+LOOKUP(I11,Main!$G$12:$G$20,Main!$H$12:$H$20)</f>
        <v>123.1</v>
      </c>
      <c r="E11" s="3" t="s">
        <v>175</v>
      </c>
      <c r="F11" s="26" t="s">
        <v>226</v>
      </c>
      <c r="G11" s="26" t="s">
        <v>4</v>
      </c>
      <c r="H11" s="3" t="s">
        <v>176</v>
      </c>
      <c r="I11" s="3">
        <f>LEN(H11)</f>
        <v>6</v>
      </c>
    </row>
    <row r="12" spans="1:9" ht="14.25">
      <c r="A12" s="3">
        <v>66</v>
      </c>
      <c r="B12" s="3">
        <v>10</v>
      </c>
      <c r="C12" t="s">
        <v>38</v>
      </c>
      <c r="D12" s="3">
        <f>LOOKUP(F12,Main!$D$12:$D$21,Main!$E$12:$E$20)+LOOKUP(G12,Main!$A$12:$A$21,Main!$B$12:$B$20)+LOOKUP(I12,Main!$G$12:$G$20,Main!$H$12:$H$20)</f>
        <v>62.9</v>
      </c>
      <c r="E12" s="3" t="s">
        <v>89</v>
      </c>
      <c r="F12" s="26" t="s">
        <v>247</v>
      </c>
      <c r="G12" s="26" t="s">
        <v>4</v>
      </c>
      <c r="H12" s="3" t="s">
        <v>117</v>
      </c>
      <c r="I12" s="3">
        <f>LEN(H12)</f>
        <v>5</v>
      </c>
    </row>
    <row r="13" spans="1:9" ht="14.25">
      <c r="A13" s="3">
        <v>4</v>
      </c>
      <c r="B13" s="3">
        <v>8</v>
      </c>
      <c r="C13" t="s">
        <v>72</v>
      </c>
      <c r="D13" s="3">
        <f>LOOKUP(F13,Main!$D$12:$D$21,Main!$E$12:$E$20)+LOOKUP(G13,Main!$A$12:$A$21,Main!$B$12:$B$20)+LOOKUP(I13,Main!$G$12:$G$20,Main!$H$12:$H$20)</f>
        <v>83.5</v>
      </c>
      <c r="E13" s="3" t="s">
        <v>157</v>
      </c>
      <c r="F13" s="26" t="s">
        <v>247</v>
      </c>
      <c r="G13" s="26" t="s">
        <v>3</v>
      </c>
      <c r="H13" s="3" t="s">
        <v>162</v>
      </c>
      <c r="I13" s="3">
        <f>LEN(H13)</f>
        <v>8</v>
      </c>
    </row>
    <row r="14" spans="1:9" ht="14.25">
      <c r="A14" s="3">
        <v>15</v>
      </c>
      <c r="B14" s="3">
        <v>7</v>
      </c>
      <c r="C14" t="s">
        <v>66</v>
      </c>
      <c r="D14" s="3">
        <f>LOOKUP(F14,Main!$D$12:$D$21,Main!$E$12:$E$20)+LOOKUP(G14,Main!$A$12:$A$21,Main!$B$12:$B$20)+LOOKUP(I14,Main!$G$12:$G$20,Main!$H$12:$H$20)</f>
        <v>133.7</v>
      </c>
      <c r="E14" s="3" t="s">
        <v>173</v>
      </c>
      <c r="F14" s="26" t="s">
        <v>120</v>
      </c>
      <c r="G14" s="26" t="s">
        <v>1</v>
      </c>
      <c r="H14" s="3" t="s">
        <v>174</v>
      </c>
      <c r="I14" s="3">
        <f>LEN(H14)</f>
        <v>9</v>
      </c>
    </row>
    <row r="15" spans="1:9" ht="14.25">
      <c r="A15" s="3">
        <v>64</v>
      </c>
      <c r="B15" s="3">
        <v>14</v>
      </c>
      <c r="C15" t="s">
        <v>61</v>
      </c>
      <c r="D15" s="3">
        <f>LOOKUP(F15,Main!$D$12:$D$21,Main!$E$12:$E$20)+LOOKUP(G15,Main!$A$12:$A$21,Main!$B$12:$B$20)+LOOKUP(I15,Main!$G$12:$G$20,Main!$H$12:$H$20)</f>
        <v>153.5</v>
      </c>
      <c r="E15" s="3" t="s">
        <v>190</v>
      </c>
      <c r="F15" s="26" t="s">
        <v>8</v>
      </c>
      <c r="G15" s="26" t="s">
        <v>2</v>
      </c>
      <c r="H15" s="3" t="s">
        <v>220</v>
      </c>
      <c r="I15" s="3">
        <f>LEN(H15)</f>
        <v>8</v>
      </c>
    </row>
    <row r="16" spans="1:9" ht="14.25">
      <c r="A16" s="3">
        <v>17</v>
      </c>
      <c r="B16" s="3">
        <v>2</v>
      </c>
      <c r="C16" t="s">
        <v>25</v>
      </c>
      <c r="D16" s="3">
        <f>LOOKUP(F16,Main!$D$12:$D$21,Main!$E$12:$E$20)+LOOKUP(G16,Main!$A$12:$A$21,Main!$B$12:$B$20)+LOOKUP(I16,Main!$G$12:$G$20,Main!$H$12:$H$20)</f>
        <v>83.7</v>
      </c>
      <c r="E16" s="3" t="s">
        <v>85</v>
      </c>
      <c r="F16" s="26" t="s">
        <v>9</v>
      </c>
      <c r="G16" s="26" t="s">
        <v>1</v>
      </c>
      <c r="H16" s="3" t="s">
        <v>86</v>
      </c>
      <c r="I16" s="3">
        <v>9</v>
      </c>
    </row>
    <row r="17" spans="1:9" ht="14.25">
      <c r="A17" s="3">
        <v>46</v>
      </c>
      <c r="B17" s="3">
        <v>3</v>
      </c>
      <c r="C17" t="s">
        <v>35</v>
      </c>
      <c r="D17" s="3">
        <f>LOOKUP(F17,Main!$D$12:$D$21,Main!$E$12:$E$20)+LOOKUP(G17,Main!$A$12:$A$21,Main!$B$12:$B$20)+LOOKUP(I17,Main!$G$12:$G$20,Main!$H$12:$H$20)</f>
        <v>73.3</v>
      </c>
      <c r="E17" s="3" t="s">
        <v>112</v>
      </c>
      <c r="F17" s="26" t="s">
        <v>247</v>
      </c>
      <c r="G17" s="26" t="s">
        <v>1</v>
      </c>
      <c r="H17" s="3" t="s">
        <v>113</v>
      </c>
      <c r="I17" s="3">
        <f>LEN(H17)</f>
        <v>7</v>
      </c>
    </row>
    <row r="18" spans="1:9" ht="14.25">
      <c r="A18" s="3">
        <v>51</v>
      </c>
      <c r="B18" s="3">
        <v>15</v>
      </c>
      <c r="C18" t="s">
        <v>40</v>
      </c>
      <c r="D18" s="3">
        <f>LOOKUP(F18,Main!$D$12:$D$21,Main!$E$12:$E$20)+LOOKUP(G18,Main!$A$12:$A$21,Main!$B$12:$B$20)+LOOKUP(I18,Main!$G$12:$G$20,Main!$H$12:$H$20)</f>
        <v>133.3</v>
      </c>
      <c r="E18" s="3" t="s">
        <v>119</v>
      </c>
      <c r="F18" s="26" t="s">
        <v>120</v>
      </c>
      <c r="G18" s="26" t="s">
        <v>1</v>
      </c>
      <c r="H18" s="8" t="s">
        <v>121</v>
      </c>
      <c r="I18" s="3">
        <f>LEN(H18)</f>
        <v>7</v>
      </c>
    </row>
    <row r="19" spans="1:9" ht="14.25">
      <c r="A19" s="3">
        <v>50</v>
      </c>
      <c r="B19" s="3">
        <v>2</v>
      </c>
      <c r="C19" t="s">
        <v>55</v>
      </c>
      <c r="D19" s="3">
        <f>LOOKUP(F19,Main!$D$12:$D$21,Main!$E$12:$E$20)+LOOKUP(G19,Main!$A$12:$A$21,Main!$B$12:$B$20)+LOOKUP(I19,Main!$G$12:$G$20,Main!$H$12:$H$20)</f>
        <v>103.5</v>
      </c>
      <c r="E19" s="3" t="s">
        <v>143</v>
      </c>
      <c r="F19" s="26" t="s">
        <v>7</v>
      </c>
      <c r="G19" s="26" t="s">
        <v>1</v>
      </c>
      <c r="H19" s="3" t="s">
        <v>144</v>
      </c>
      <c r="I19" s="3">
        <f>LEN(H19)</f>
        <v>8</v>
      </c>
    </row>
    <row r="20" spans="1:9" ht="14.25">
      <c r="A20" s="3">
        <v>19</v>
      </c>
      <c r="B20" s="3">
        <v>1</v>
      </c>
      <c r="C20" t="s">
        <v>70</v>
      </c>
      <c r="D20" s="3">
        <f>LOOKUP(F20,Main!$D$12:$D$21,Main!$E$12:$E$20)+LOOKUP(G20,Main!$A$12:$A$21,Main!$B$12:$B$20)+LOOKUP(I20,Main!$G$12:$G$20,Main!$H$12:$H$20)</f>
        <v>102.7</v>
      </c>
      <c r="E20" s="3" t="s">
        <v>179</v>
      </c>
      <c r="F20" s="26" t="s">
        <v>7</v>
      </c>
      <c r="G20" s="26" t="s">
        <v>1</v>
      </c>
      <c r="H20" s="3" t="s">
        <v>180</v>
      </c>
      <c r="I20" s="3">
        <v>4</v>
      </c>
    </row>
    <row r="21" spans="1:9" ht="14.25">
      <c r="A21" s="3">
        <v>31</v>
      </c>
      <c r="B21" s="3">
        <v>14</v>
      </c>
      <c r="C21" t="s">
        <v>65</v>
      </c>
      <c r="D21" s="3">
        <f>LOOKUP(F21,Main!$D$12:$D$21,Main!$E$12:$E$20)+LOOKUP(G21,Main!$A$12:$A$21,Main!$B$12:$B$20)+LOOKUP(I21,Main!$G$12:$G$20,Main!$H$12:$H$20)</f>
        <v>123.1</v>
      </c>
      <c r="E21" s="3" t="s">
        <v>192</v>
      </c>
      <c r="F21" s="26" t="s">
        <v>9</v>
      </c>
      <c r="G21" s="26" t="s">
        <v>2</v>
      </c>
      <c r="H21" s="3" t="s">
        <v>193</v>
      </c>
      <c r="I21" s="3">
        <f>LEN(H21)</f>
        <v>6</v>
      </c>
    </row>
    <row r="22" spans="1:9" ht="14.25">
      <c r="A22" s="3">
        <v>65</v>
      </c>
      <c r="B22" s="3">
        <v>7</v>
      </c>
      <c r="C22" t="s">
        <v>27</v>
      </c>
      <c r="D22" s="3">
        <f>LOOKUP(F22,Main!$D$12:$D$21,Main!$E$12:$E$20)+LOOKUP(G22,Main!$A$12:$A$21,Main!$B$12:$B$20)+LOOKUP(I22,Main!$G$12:$G$20,Main!$H$12:$H$20)</f>
        <v>132.9</v>
      </c>
      <c r="E22" s="3" t="s">
        <v>97</v>
      </c>
      <c r="F22" s="26" t="s">
        <v>245</v>
      </c>
      <c r="G22" s="26" t="s">
        <v>2</v>
      </c>
      <c r="H22" s="3" t="s">
        <v>96</v>
      </c>
      <c r="I22" s="3">
        <f>LEN(H22)</f>
        <v>5</v>
      </c>
    </row>
    <row r="23" spans="1:9" ht="14.25">
      <c r="A23" s="3">
        <v>52</v>
      </c>
      <c r="B23" s="3">
        <v>1</v>
      </c>
      <c r="C23" t="s">
        <v>41</v>
      </c>
      <c r="D23" s="3">
        <f>LOOKUP(F23,Main!$D$12:$D$21,Main!$E$12:$E$20)+LOOKUP(G23,Main!$A$12:$A$21,Main!$B$12:$B$20)+LOOKUP(I23,Main!$G$12:$G$20,Main!$H$12:$H$20)</f>
        <v>102.9</v>
      </c>
      <c r="E23" s="3" t="s">
        <v>91</v>
      </c>
      <c r="F23" s="26" t="s">
        <v>246</v>
      </c>
      <c r="G23" s="26" t="s">
        <v>2</v>
      </c>
      <c r="H23" s="3" t="s">
        <v>122</v>
      </c>
      <c r="I23" s="3">
        <f>LEN(H23)</f>
        <v>5</v>
      </c>
    </row>
    <row r="24" spans="1:9" ht="14.25">
      <c r="A24" s="3">
        <v>35</v>
      </c>
      <c r="B24" s="3">
        <v>15</v>
      </c>
      <c r="C24" t="s">
        <v>81</v>
      </c>
      <c r="D24" s="3">
        <f>LOOKUP(F24,Main!$D$12:$D$21,Main!$E$12:$E$20)+LOOKUP(G24,Main!$A$12:$A$21,Main!$B$12:$B$20)+LOOKUP(I24,Main!$G$12:$G$20,Main!$H$12:$H$20)</f>
        <v>103.1</v>
      </c>
      <c r="E24" s="3" t="s">
        <v>166</v>
      </c>
      <c r="F24" s="26" t="s">
        <v>246</v>
      </c>
      <c r="G24" s="26" t="s">
        <v>2</v>
      </c>
      <c r="H24" s="3" t="s">
        <v>194</v>
      </c>
      <c r="I24" s="3">
        <f>LEN(H24)</f>
        <v>6</v>
      </c>
    </row>
    <row r="25" spans="1:9" ht="14.25">
      <c r="A25" s="3">
        <v>33</v>
      </c>
      <c r="B25" s="3">
        <v>10</v>
      </c>
      <c r="C25" t="s">
        <v>30</v>
      </c>
      <c r="D25" s="3">
        <f>LOOKUP(F25,Main!$D$12:$D$21,Main!$E$12:$E$20)+LOOKUP(G25,Main!$A$12:$A$21,Main!$B$12:$B$20)+LOOKUP(I25,Main!$G$12:$G$20,Main!$H$12:$H$20)</f>
        <v>123.3</v>
      </c>
      <c r="E25" s="3" t="s">
        <v>87</v>
      </c>
      <c r="F25" s="26" t="s">
        <v>9</v>
      </c>
      <c r="G25" s="26" t="s">
        <v>2</v>
      </c>
      <c r="H25" s="3" t="s">
        <v>102</v>
      </c>
      <c r="I25" s="3">
        <f>LEN(H25)</f>
        <v>7</v>
      </c>
    </row>
    <row r="26" spans="1:9" ht="14.25">
      <c r="A26" s="3">
        <v>54</v>
      </c>
      <c r="B26" s="3">
        <v>16</v>
      </c>
      <c r="C26" t="s">
        <v>26</v>
      </c>
      <c r="D26" s="3">
        <f>LOOKUP(F26,Main!$D$12:$D$21,Main!$E$12:$E$20)+LOOKUP(G26,Main!$A$12:$A$21,Main!$B$12:$B$20)+LOOKUP(I26,Main!$G$12:$G$20,Main!$H$12:$H$20)</f>
        <v>92.9</v>
      </c>
      <c r="E26" s="3" t="s">
        <v>94</v>
      </c>
      <c r="F26" s="26" t="s">
        <v>246</v>
      </c>
      <c r="G26" s="26" t="s">
        <v>111</v>
      </c>
      <c r="H26" s="3" t="s">
        <v>95</v>
      </c>
      <c r="I26" s="3">
        <f>LEN(H26)</f>
        <v>5</v>
      </c>
    </row>
    <row r="27" spans="1:9" ht="14.25">
      <c r="A27" s="3">
        <v>36</v>
      </c>
      <c r="B27" s="3">
        <v>1</v>
      </c>
      <c r="C27" t="s">
        <v>68</v>
      </c>
      <c r="D27" s="3">
        <f>LOOKUP(F27,Main!$D$12:$D$21,Main!$E$12:$E$20)+LOOKUP(G27,Main!$A$12:$A$21,Main!$B$12:$B$20)+LOOKUP(I27,Main!$G$12:$G$20,Main!$H$12:$H$20)</f>
        <v>132.7</v>
      </c>
      <c r="E27" s="3" t="s">
        <v>199</v>
      </c>
      <c r="F27" s="26" t="s">
        <v>120</v>
      </c>
      <c r="G27" s="26" t="s">
        <v>1</v>
      </c>
      <c r="H27" s="3" t="s">
        <v>200</v>
      </c>
      <c r="I27" s="3">
        <f>LEN(H27)</f>
        <v>4</v>
      </c>
    </row>
    <row r="28" spans="1:9" ht="14.25">
      <c r="A28" s="3">
        <v>25</v>
      </c>
      <c r="B28" s="3">
        <v>4</v>
      </c>
      <c r="C28" t="s">
        <v>76</v>
      </c>
      <c r="D28" s="3">
        <f>LOOKUP(F28,Main!$D$12:$D$21,Main!$E$12:$E$20)+LOOKUP(G28,Main!$A$12:$A$21,Main!$B$12:$B$20)+LOOKUP(I28,Main!$G$12:$G$20,Main!$H$12:$H$20)</f>
        <v>142.9</v>
      </c>
      <c r="E28" s="3" t="s">
        <v>187</v>
      </c>
      <c r="F28" s="26" t="s">
        <v>8</v>
      </c>
      <c r="G28" s="26" t="s">
        <v>111</v>
      </c>
      <c r="H28" s="3" t="s">
        <v>186</v>
      </c>
      <c r="I28" s="3">
        <f>LEN(H28)</f>
        <v>5</v>
      </c>
    </row>
    <row r="29" spans="1:9" ht="14.25">
      <c r="A29" s="3">
        <v>27</v>
      </c>
      <c r="B29" s="3">
        <v>13</v>
      </c>
      <c r="C29" t="s">
        <v>75</v>
      </c>
      <c r="D29" s="3">
        <f>LOOKUP(F29,Main!$D$12:$D$21,Main!$E$12:$E$20)+LOOKUP(G29,Main!$A$12:$A$21,Main!$B$12:$B$20)+LOOKUP(I29,Main!$G$12:$G$20,Main!$H$12:$H$20)</f>
        <v>23.5</v>
      </c>
      <c r="E29" s="3" t="s">
        <v>224</v>
      </c>
      <c r="F29" s="26" t="s">
        <v>246</v>
      </c>
      <c r="G29" s="26" t="s">
        <v>5</v>
      </c>
      <c r="H29" s="3" t="s">
        <v>189</v>
      </c>
      <c r="I29" s="3">
        <f>LEN(H29)</f>
        <v>8</v>
      </c>
    </row>
    <row r="30" spans="1:9" ht="14.25">
      <c r="A30" s="3">
        <v>3</v>
      </c>
      <c r="B30" s="3">
        <v>16</v>
      </c>
      <c r="C30" t="s">
        <v>42</v>
      </c>
      <c r="D30" s="3">
        <f>LOOKUP(F30,Main!$D$12:$D$21,Main!$E$12:$E$20)+LOOKUP(G30,Main!$A$12:$A$21,Main!$B$12:$B$20)+LOOKUP(I30,Main!$G$12:$G$20,Main!$H$12:$H$20)</f>
        <v>82.9</v>
      </c>
      <c r="E30" s="3" t="s">
        <v>123</v>
      </c>
      <c r="F30" s="26" t="s">
        <v>9</v>
      </c>
      <c r="G30" s="26" t="s">
        <v>1</v>
      </c>
      <c r="H30" s="3" t="s">
        <v>124</v>
      </c>
      <c r="I30" s="3">
        <f>LEN(H30)</f>
        <v>5</v>
      </c>
    </row>
    <row r="31" spans="1:9" ht="14.25">
      <c r="A31" s="3">
        <v>53</v>
      </c>
      <c r="B31" s="3">
        <v>16</v>
      </c>
      <c r="C31" t="s">
        <v>43</v>
      </c>
      <c r="D31" s="3">
        <f>LOOKUP(F31,Main!$D$12:$D$21,Main!$E$12:$E$20)+LOOKUP(G31,Main!$A$12:$A$21,Main!$B$12:$B$20)+LOOKUP(I31,Main!$G$12:$G$20,Main!$H$12:$H$20)</f>
        <v>122.9</v>
      </c>
      <c r="E31" s="3" t="s">
        <v>125</v>
      </c>
      <c r="F31" s="26" t="s">
        <v>120</v>
      </c>
      <c r="G31" s="26" t="s">
        <v>4</v>
      </c>
      <c r="H31" s="3" t="s">
        <v>126</v>
      </c>
      <c r="I31" s="3">
        <f>LEN(H31)</f>
        <v>5</v>
      </c>
    </row>
    <row r="32" spans="1:9" ht="14.25">
      <c r="A32" s="3">
        <v>1</v>
      </c>
      <c r="B32" s="3">
        <v>1</v>
      </c>
      <c r="C32" t="s">
        <v>56</v>
      </c>
      <c r="D32" s="3">
        <f>LOOKUP(F32,Main!$D$12:$D$21,Main!$E$12:$E$20)+LOOKUP(G32,Main!$A$12:$A$21,Main!$B$12:$B$20)+LOOKUP(I32,Main!$G$12:$G$20,Main!$H$12:$H$20)</f>
        <v>173.1</v>
      </c>
      <c r="E32" s="3" t="s">
        <v>147</v>
      </c>
      <c r="F32" s="26" t="s">
        <v>120</v>
      </c>
      <c r="G32" s="26" t="s">
        <v>2</v>
      </c>
      <c r="H32" s="3" t="s">
        <v>148</v>
      </c>
      <c r="I32" s="3">
        <f>LEN(H32)</f>
        <v>6</v>
      </c>
    </row>
    <row r="33" spans="1:9" ht="14.25">
      <c r="A33" s="3">
        <v>63</v>
      </c>
      <c r="B33" s="3">
        <v>3</v>
      </c>
      <c r="C33" t="s">
        <v>31</v>
      </c>
      <c r="D33" s="3">
        <f>LOOKUP(F33,Main!$D$12:$D$21,Main!$E$12:$E$20)+LOOKUP(G33,Main!$A$12:$A$21,Main!$B$12:$B$20)+LOOKUP(I33,Main!$G$12:$G$20,Main!$H$12:$H$20)</f>
        <v>133.5</v>
      </c>
      <c r="E33" s="3" t="s">
        <v>103</v>
      </c>
      <c r="F33" s="26" t="s">
        <v>120</v>
      </c>
      <c r="G33" s="26" t="s">
        <v>1</v>
      </c>
      <c r="H33" s="3" t="s">
        <v>104</v>
      </c>
      <c r="I33" s="3">
        <f>LEN(H33)</f>
        <v>8</v>
      </c>
    </row>
    <row r="34" spans="1:9" ht="14.25">
      <c r="A34" s="3">
        <v>10</v>
      </c>
      <c r="B34" s="3">
        <v>6</v>
      </c>
      <c r="C34" t="s">
        <v>82</v>
      </c>
      <c r="D34" s="3">
        <f>LOOKUP(F34,Main!$D$12:$D$21,Main!$E$12:$E$20)+LOOKUP(G34,Main!$A$12:$A$21,Main!$B$12:$B$20)+LOOKUP(I34,Main!$G$12:$G$20,Main!$H$12:$H$20)</f>
        <v>113.3</v>
      </c>
      <c r="E34" s="3" t="s">
        <v>158</v>
      </c>
      <c r="F34" s="26" t="s">
        <v>8</v>
      </c>
      <c r="G34" s="26" t="s">
        <v>1</v>
      </c>
      <c r="H34" s="3" t="s">
        <v>163</v>
      </c>
      <c r="I34" s="3">
        <f>LEN(H34)</f>
        <v>7</v>
      </c>
    </row>
    <row r="35" spans="1:9" ht="14.25">
      <c r="A35" s="3">
        <v>67</v>
      </c>
      <c r="B35" s="3">
        <v>2</v>
      </c>
      <c r="C35" t="s">
        <v>84</v>
      </c>
      <c r="D35" s="3">
        <f>LOOKUP(F35,Main!$D$12:$D$21,Main!$E$12:$E$20)+LOOKUP(G35,Main!$A$12:$A$21,Main!$B$12:$B$20)+LOOKUP(I35,Main!$G$12:$G$20,Main!$H$12:$H$20)</f>
        <v>93.7</v>
      </c>
      <c r="E35" s="3" t="s">
        <v>221</v>
      </c>
      <c r="F35" s="26" t="s">
        <v>9</v>
      </c>
      <c r="G35" s="26" t="s">
        <v>3</v>
      </c>
      <c r="H35" s="3" t="s">
        <v>222</v>
      </c>
      <c r="I35" s="3">
        <f>LEN(H35)</f>
        <v>9</v>
      </c>
    </row>
    <row r="36" spans="1:9" ht="14.25">
      <c r="A36" s="3">
        <v>42</v>
      </c>
      <c r="B36" s="3">
        <v>4</v>
      </c>
      <c r="C36" t="s">
        <v>80</v>
      </c>
      <c r="D36" s="3">
        <f>LOOKUP(F36,Main!$D$12:$D$21,Main!$E$12:$E$20)+LOOKUP(G36,Main!$A$12:$A$21,Main!$B$12:$B$20)+LOOKUP(I36,Main!$G$12:$G$20,Main!$H$12:$H$20)</f>
        <v>33.3</v>
      </c>
      <c r="E36" s="3" t="s">
        <v>205</v>
      </c>
      <c r="F36" s="26" t="s">
        <v>247</v>
      </c>
      <c r="G36" s="26" t="s">
        <v>5</v>
      </c>
      <c r="H36" s="3" t="s">
        <v>206</v>
      </c>
      <c r="I36" s="3">
        <f>LEN(H36)</f>
        <v>7</v>
      </c>
    </row>
    <row r="37" spans="1:9" ht="14.25">
      <c r="A37" s="3">
        <v>13</v>
      </c>
      <c r="B37" s="3">
        <v>3</v>
      </c>
      <c r="C37" t="s">
        <v>64</v>
      </c>
      <c r="D37" s="3">
        <f>LOOKUP(F37,Main!$D$12:$D$21,Main!$E$12:$E$20)+LOOKUP(G37,Main!$A$12:$A$21,Main!$B$12:$B$20)+LOOKUP(I37,Main!$G$12:$G$20,Main!$H$12:$H$20)</f>
        <v>102.7</v>
      </c>
      <c r="E37" s="3" t="s">
        <v>197</v>
      </c>
      <c r="F37" s="26" t="s">
        <v>245</v>
      </c>
      <c r="G37" s="26" t="s">
        <v>3</v>
      </c>
      <c r="H37" s="3" t="s">
        <v>198</v>
      </c>
      <c r="I37" s="3">
        <f>LEN(H37)</f>
        <v>4</v>
      </c>
    </row>
    <row r="38" spans="1:9" ht="14.25">
      <c r="A38" s="3">
        <v>11</v>
      </c>
      <c r="B38" s="3">
        <v>11</v>
      </c>
      <c r="C38" t="s">
        <v>164</v>
      </c>
      <c r="D38" s="3">
        <f>LOOKUP(F38,Main!$D$12:$D$21,Main!$E$12:$E$20)+LOOKUP(G38,Main!$A$12:$A$21,Main!$B$12:$B$20)+LOOKUP(I38,Main!$G$12:$G$20,Main!$H$12:$H$20)</f>
        <v>92.9</v>
      </c>
      <c r="E38" s="3" t="s">
        <v>165</v>
      </c>
      <c r="F38" s="26" t="s">
        <v>245</v>
      </c>
      <c r="G38" s="26" t="s">
        <v>1</v>
      </c>
      <c r="H38" s="3" t="s">
        <v>167</v>
      </c>
      <c r="I38" s="3">
        <f>LEN(H38)</f>
        <v>5</v>
      </c>
    </row>
    <row r="39" spans="1:9" ht="14.25">
      <c r="A39" s="3">
        <v>45</v>
      </c>
      <c r="B39" s="3">
        <v>11</v>
      </c>
      <c r="C39" t="s">
        <v>73</v>
      </c>
      <c r="D39" s="3">
        <f>LOOKUP(F39,Main!$D$12:$D$21,Main!$E$12:$E$20)+LOOKUP(G39,Main!$A$12:$A$21,Main!$B$12:$B$20)+LOOKUP(I39,Main!$G$12:$G$20,Main!$H$12:$H$20)</f>
        <v>32.9</v>
      </c>
      <c r="E39" s="3" t="s">
        <v>207</v>
      </c>
      <c r="F39" s="26" t="s">
        <v>247</v>
      </c>
      <c r="G39" s="26" t="s">
        <v>5</v>
      </c>
      <c r="H39" s="3" t="s">
        <v>208</v>
      </c>
      <c r="I39" s="3">
        <f>LEN(H39)</f>
        <v>5</v>
      </c>
    </row>
    <row r="40" spans="1:9" ht="14.25">
      <c r="A40" s="3">
        <v>5</v>
      </c>
      <c r="B40" s="3">
        <v>9</v>
      </c>
      <c r="C40" t="s">
        <v>58</v>
      </c>
      <c r="D40" s="3">
        <f>LOOKUP(F40,Main!$D$12:$D$21,Main!$E$12:$E$20)+LOOKUP(G40,Main!$A$12:$A$21,Main!$B$12:$B$20)+LOOKUP(I40,Main!$G$12:$G$20,Main!$H$12:$H$20)</f>
        <v>72.9</v>
      </c>
      <c r="E40" s="3" t="s">
        <v>158</v>
      </c>
      <c r="F40" s="26" t="s">
        <v>8</v>
      </c>
      <c r="G40" s="26" t="s">
        <v>5</v>
      </c>
      <c r="H40" s="3" t="s">
        <v>161</v>
      </c>
      <c r="I40" s="3">
        <f>LEN(H40)</f>
        <v>5</v>
      </c>
    </row>
    <row r="41" spans="1:9" ht="14.25">
      <c r="A41" s="3">
        <v>60</v>
      </c>
      <c r="B41" s="3">
        <v>13</v>
      </c>
      <c r="C41" t="s">
        <v>69</v>
      </c>
      <c r="D41" s="3">
        <f>LOOKUP(F41,Main!$D$12:$D$21,Main!$E$12:$E$20)+LOOKUP(G41,Main!$A$12:$A$21,Main!$B$12:$B$20)+LOOKUP(I41,Main!$G$12:$G$20,Main!$H$12:$H$20)</f>
        <v>173.1</v>
      </c>
      <c r="E41" s="3" t="s">
        <v>214</v>
      </c>
      <c r="F41" s="26" t="s">
        <v>226</v>
      </c>
      <c r="G41" s="26" t="s">
        <v>2</v>
      </c>
      <c r="H41" s="3" t="s">
        <v>215</v>
      </c>
      <c r="I41" s="3">
        <f>LEN(H41)</f>
        <v>6</v>
      </c>
    </row>
    <row r="42" spans="1:9" ht="14.25">
      <c r="A42" s="3">
        <v>2</v>
      </c>
      <c r="B42" s="3">
        <v>16</v>
      </c>
      <c r="C42" t="s">
        <v>149</v>
      </c>
      <c r="D42" s="3">
        <f>LOOKUP(F42,Main!$D$12:$D$21,Main!$E$12:$E$20)+LOOKUP(G42,Main!$A$12:$A$21,Main!$B$12:$B$20)+LOOKUP(I42,Main!$G$12:$G$20,Main!$H$12:$H$20)</f>
        <v>103.7</v>
      </c>
      <c r="E42" s="3" t="s">
        <v>151</v>
      </c>
      <c r="F42" s="26" t="s">
        <v>7</v>
      </c>
      <c r="G42" s="26" t="s">
        <v>1</v>
      </c>
      <c r="H42" s="3" t="s">
        <v>150</v>
      </c>
      <c r="I42" s="3">
        <f>LEN(H42)</f>
        <v>9</v>
      </c>
    </row>
    <row r="43" spans="1:9" ht="14.25">
      <c r="A43" s="3">
        <v>30</v>
      </c>
      <c r="B43" s="3">
        <v>3</v>
      </c>
      <c r="C43" t="s">
        <v>52</v>
      </c>
      <c r="D43" s="3">
        <f>LOOKUP(F43,Main!$D$12:$D$21,Main!$E$12:$E$20)+LOOKUP(G43,Main!$A$12:$A$21,Main!$B$12:$B$20)+LOOKUP(I43,Main!$G$12:$G$20,Main!$H$12:$H$20)</f>
        <v>143.1</v>
      </c>
      <c r="E43" s="3" t="s">
        <v>139</v>
      </c>
      <c r="F43" s="26" t="s">
        <v>7</v>
      </c>
      <c r="G43" s="26" t="s">
        <v>2</v>
      </c>
      <c r="H43" s="3" t="s">
        <v>140</v>
      </c>
      <c r="I43" s="3">
        <f>LEN(H43)</f>
        <v>6</v>
      </c>
    </row>
    <row r="44" spans="1:9" ht="14.25">
      <c r="A44" s="3">
        <v>9</v>
      </c>
      <c r="B44" s="3">
        <v>13</v>
      </c>
      <c r="C44" t="s">
        <v>159</v>
      </c>
      <c r="D44" s="3">
        <f>LOOKUP(F44,Main!$D$12:$D$21,Main!$E$12:$E$20)+LOOKUP(G44,Main!$A$12:$A$21,Main!$B$12:$B$20)+LOOKUP(I44,Main!$G$12:$G$20,Main!$H$12:$H$20)</f>
        <v>103.3</v>
      </c>
      <c r="E44" s="3" t="s">
        <v>151</v>
      </c>
      <c r="F44" s="26" t="s">
        <v>246</v>
      </c>
      <c r="G44" s="26" t="s">
        <v>2</v>
      </c>
      <c r="H44" s="3" t="s">
        <v>160</v>
      </c>
      <c r="I44" s="3">
        <f>LEN(H44)</f>
        <v>7</v>
      </c>
    </row>
    <row r="45" spans="1:9" ht="14.25">
      <c r="A45" s="3">
        <v>38</v>
      </c>
      <c r="B45" s="3">
        <v>8</v>
      </c>
      <c r="C45" t="s">
        <v>53</v>
      </c>
      <c r="D45" s="3">
        <f>LOOKUP(F45,Main!$D$12:$D$21,Main!$E$12:$E$20)+LOOKUP(G45,Main!$A$12:$A$21,Main!$B$12:$B$20)+LOOKUP(I45,Main!$G$12:$G$20,Main!$H$12:$H$20)</f>
        <v>63.5</v>
      </c>
      <c r="E45" s="3" t="s">
        <v>92</v>
      </c>
      <c r="F45" s="26" t="s">
        <v>246</v>
      </c>
      <c r="G45" s="26" t="s">
        <v>1</v>
      </c>
      <c r="H45" s="3" t="s">
        <v>104</v>
      </c>
      <c r="I45" s="3">
        <f>LEN(H45)</f>
        <v>8</v>
      </c>
    </row>
    <row r="46" spans="1:9" ht="14.25">
      <c r="A46" s="3">
        <v>55</v>
      </c>
      <c r="B46" s="3">
        <v>8</v>
      </c>
      <c r="C46" t="s">
        <v>44</v>
      </c>
      <c r="D46" s="3">
        <f>LOOKUP(F46,Main!$D$12:$D$21,Main!$E$12:$E$20)+LOOKUP(G46,Main!$A$12:$A$21,Main!$B$12:$B$20)+LOOKUP(I46,Main!$G$12:$G$20,Main!$H$12:$H$20)</f>
        <v>143.7</v>
      </c>
      <c r="E46" s="3" t="s">
        <v>127</v>
      </c>
      <c r="F46" s="26" t="s">
        <v>7</v>
      </c>
      <c r="G46" s="26" t="s">
        <v>2</v>
      </c>
      <c r="H46" s="3" t="s">
        <v>128</v>
      </c>
      <c r="I46" s="3">
        <f>LEN(H46)</f>
        <v>9</v>
      </c>
    </row>
    <row r="47" spans="1:9" ht="14.25">
      <c r="A47" s="3">
        <v>47</v>
      </c>
      <c r="B47" s="3">
        <v>14</v>
      </c>
      <c r="C47" t="s">
        <v>195</v>
      </c>
      <c r="D47" s="3">
        <f>LOOKUP(F47,Main!$D$12:$D$21,Main!$E$12:$E$20)+LOOKUP(G47,Main!$A$12:$A$21,Main!$B$12:$B$20)+LOOKUP(I47,Main!$G$12:$G$20,Main!$H$12:$H$20)</f>
        <v>113.7</v>
      </c>
      <c r="E47" s="3" t="s">
        <v>209</v>
      </c>
      <c r="F47" s="26" t="s">
        <v>9</v>
      </c>
      <c r="G47" s="26" t="s">
        <v>111</v>
      </c>
      <c r="H47" s="3" t="s">
        <v>244</v>
      </c>
      <c r="I47" s="3">
        <f>LEN(H47)</f>
        <v>9</v>
      </c>
    </row>
    <row r="48" spans="1:9" ht="14.25">
      <c r="A48" s="3">
        <v>32</v>
      </c>
      <c r="B48" s="3">
        <v>7</v>
      </c>
      <c r="C48" t="s">
        <v>37</v>
      </c>
      <c r="D48" s="3">
        <f>LOOKUP(F48,Main!$D$12:$D$21,Main!$E$12:$E$20)+LOOKUP(G48,Main!$A$12:$A$21,Main!$B$12:$B$20)+LOOKUP(I48,Main!$G$12:$G$20,Main!$H$12:$H$20)</f>
        <v>92.7</v>
      </c>
      <c r="E48" s="3" t="s">
        <v>88</v>
      </c>
      <c r="F48" s="26" t="s">
        <v>245</v>
      </c>
      <c r="G48" s="26" t="s">
        <v>1</v>
      </c>
      <c r="H48" s="3" t="s">
        <v>116</v>
      </c>
      <c r="I48" s="3">
        <f>LEN(H48)</f>
        <v>4</v>
      </c>
    </row>
    <row r="49" spans="1:9" ht="14.25">
      <c r="A49" s="3">
        <v>34</v>
      </c>
      <c r="B49" s="3">
        <v>2</v>
      </c>
      <c r="C49" t="s">
        <v>39</v>
      </c>
      <c r="D49" s="3">
        <f>LOOKUP(F49,Main!$D$12:$D$21,Main!$E$12:$E$20)+LOOKUP(G49,Main!$A$12:$A$21,Main!$B$12:$B$20)+LOOKUP(I49,Main!$G$12:$G$20,Main!$H$12:$H$20)</f>
        <v>122.9</v>
      </c>
      <c r="E49" s="3" t="s">
        <v>90</v>
      </c>
      <c r="F49" s="26" t="s">
        <v>9</v>
      </c>
      <c r="G49" s="26" t="s">
        <v>2</v>
      </c>
      <c r="H49" s="3" t="s">
        <v>118</v>
      </c>
      <c r="I49" s="3">
        <f>LEN(H49)</f>
        <v>5</v>
      </c>
    </row>
    <row r="50" spans="1:9" ht="14.25">
      <c r="A50" s="3">
        <v>49</v>
      </c>
      <c r="B50" s="3">
        <v>10</v>
      </c>
      <c r="C50" t="s">
        <v>54</v>
      </c>
      <c r="D50" s="3">
        <f>LOOKUP(F50,Main!$D$12:$D$21,Main!$E$12:$E$20)+LOOKUP(G50,Main!$A$12:$A$21,Main!$B$12:$B$20)+LOOKUP(I50,Main!$G$12:$G$20,Main!$H$12:$H$20)</f>
        <v>103.1</v>
      </c>
      <c r="E50" s="3" t="s">
        <v>141</v>
      </c>
      <c r="F50" s="26" t="s">
        <v>246</v>
      </c>
      <c r="G50" s="26" t="s">
        <v>2</v>
      </c>
      <c r="H50" s="3" t="s">
        <v>142</v>
      </c>
      <c r="I50" s="3">
        <f>LEN(H50)</f>
        <v>6</v>
      </c>
    </row>
    <row r="51" spans="1:9" ht="14.25">
      <c r="A51" s="3">
        <v>6</v>
      </c>
      <c r="B51" s="3">
        <v>5</v>
      </c>
      <c r="C51" t="s">
        <v>48</v>
      </c>
      <c r="D51" s="3">
        <f>LOOKUP(F51,Main!$D$12:$D$21,Main!$E$12:$E$20)+LOOKUP(G51,Main!$A$12:$A$21,Main!$B$12:$B$20)+LOOKUP(I51,Main!$G$12:$G$20,Main!$H$12:$H$20)</f>
        <v>52.7</v>
      </c>
      <c r="E51" s="3" t="s">
        <v>134</v>
      </c>
      <c r="F51" s="26" t="s">
        <v>246</v>
      </c>
      <c r="G51" s="26" t="s">
        <v>4</v>
      </c>
      <c r="H51" s="3" t="s">
        <v>135</v>
      </c>
      <c r="I51" s="3">
        <f>LEN(H51)</f>
        <v>4</v>
      </c>
    </row>
    <row r="52" spans="1:9" ht="14.25">
      <c r="A52" s="3">
        <v>24</v>
      </c>
      <c r="B52" s="3">
        <v>12</v>
      </c>
      <c r="C52" t="s">
        <v>171</v>
      </c>
      <c r="D52" s="3">
        <f>LOOKUP(F52,Main!$D$12:$D$21,Main!$E$12:$E$20)+LOOKUP(G52,Main!$A$12:$A$21,Main!$B$12:$B$20)+LOOKUP(I52,Main!$G$12:$G$20,Main!$H$12:$H$20)</f>
        <v>133.3</v>
      </c>
      <c r="E52" s="3" t="s">
        <v>185</v>
      </c>
      <c r="F52" s="26" t="s">
        <v>245</v>
      </c>
      <c r="G52" s="26" t="s">
        <v>2</v>
      </c>
      <c r="H52" s="3" t="s">
        <v>184</v>
      </c>
      <c r="I52" s="3">
        <f>LEN(H52)</f>
        <v>7</v>
      </c>
    </row>
    <row r="53" spans="1:9" ht="14.25">
      <c r="A53" s="3">
        <v>7</v>
      </c>
      <c r="B53" s="3">
        <v>12</v>
      </c>
      <c r="C53" t="s">
        <v>46</v>
      </c>
      <c r="D53" s="3">
        <f>LOOKUP(F53,Main!$D$12:$D$21,Main!$E$12:$E$20)+LOOKUP(G53,Main!$A$12:$A$21,Main!$B$12:$B$20)+LOOKUP(I53,Main!$G$12:$G$20,Main!$H$12:$H$20)</f>
        <v>143.1</v>
      </c>
      <c r="E53" s="3" t="s">
        <v>93</v>
      </c>
      <c r="F53" s="26" t="s">
        <v>120</v>
      </c>
      <c r="G53" s="26" t="s">
        <v>3</v>
      </c>
      <c r="H53" s="3" t="s">
        <v>129</v>
      </c>
      <c r="I53" s="3">
        <f>LEN(H53)</f>
        <v>6</v>
      </c>
    </row>
    <row r="54" spans="1:9" ht="14.25">
      <c r="A54" s="3">
        <v>68</v>
      </c>
      <c r="B54" s="3">
        <v>15</v>
      </c>
      <c r="C54" t="s">
        <v>196</v>
      </c>
      <c r="D54" s="3">
        <f>LOOKUP(F54,Main!$D$12:$D$21,Main!$E$12:$E$20)+LOOKUP(G54,Main!$A$12:$A$21,Main!$B$12:$B$20)+LOOKUP(I54,Main!$G$12:$G$20,Main!$H$12:$H$20)</f>
        <v>133.5</v>
      </c>
      <c r="E54" s="3" t="s">
        <v>158</v>
      </c>
      <c r="F54" s="26" t="s">
        <v>8</v>
      </c>
      <c r="G54" s="26" t="s">
        <v>9</v>
      </c>
      <c r="H54" s="3" t="s">
        <v>223</v>
      </c>
      <c r="I54" s="3">
        <f>LEN(H54)</f>
        <v>8</v>
      </c>
    </row>
    <row r="55" spans="1:9" ht="14.25">
      <c r="A55" s="3">
        <v>21</v>
      </c>
      <c r="B55" s="3">
        <v>8</v>
      </c>
      <c r="C55" t="s">
        <v>74</v>
      </c>
      <c r="D55" s="3">
        <f>LOOKUP(F55,Main!$D$12:$D$21,Main!$E$12:$E$20)+LOOKUP(G55,Main!$A$12:$A$21,Main!$B$12:$B$20)+LOOKUP(I55,Main!$G$12:$G$20,Main!$H$12:$H$20)</f>
        <v>112.9</v>
      </c>
      <c r="E55" s="3" t="s">
        <v>170</v>
      </c>
      <c r="F55" s="26" t="s">
        <v>8</v>
      </c>
      <c r="G55" s="26" t="s">
        <v>1</v>
      </c>
      <c r="H55" s="3" t="s">
        <v>181</v>
      </c>
      <c r="I55" s="3">
        <f>LEN(H55)</f>
        <v>5</v>
      </c>
    </row>
    <row r="56" spans="1:9" ht="14.25">
      <c r="A56" s="3">
        <v>8</v>
      </c>
      <c r="B56" s="3">
        <v>4</v>
      </c>
      <c r="C56" t="s">
        <v>29</v>
      </c>
      <c r="D56" s="3">
        <f>LOOKUP(F56,Main!$D$12:$D$21,Main!$E$12:$E$20)+LOOKUP(G56,Main!$A$12:$A$21,Main!$B$12:$B$20)+LOOKUP(I56,Main!$G$12:$G$20,Main!$H$12:$H$20)</f>
        <v>82.9</v>
      </c>
      <c r="E56" s="3" t="s">
        <v>100</v>
      </c>
      <c r="F56" s="26" t="s">
        <v>9</v>
      </c>
      <c r="G56" s="26" t="s">
        <v>1</v>
      </c>
      <c r="H56" s="3" t="s">
        <v>101</v>
      </c>
      <c r="I56" s="3">
        <f>LEN(H56)</f>
        <v>5</v>
      </c>
    </row>
    <row r="57" spans="1:9" ht="14.25">
      <c r="A57" s="3">
        <v>12</v>
      </c>
      <c r="B57" s="3">
        <v>11</v>
      </c>
      <c r="C57" t="s">
        <v>51</v>
      </c>
      <c r="D57" s="3">
        <f>LOOKUP(F57,Main!$D$12:$D$21,Main!$E$12:$E$20)+LOOKUP(G57,Main!$A$12:$A$21,Main!$B$12:$B$20)+LOOKUP(I57,Main!$G$12:$G$20,Main!$H$12:$H$20)</f>
        <v>63.3</v>
      </c>
      <c r="E57" s="3" t="s">
        <v>166</v>
      </c>
      <c r="F57" s="26" t="s">
        <v>246</v>
      </c>
      <c r="G57" s="26" t="s">
        <v>1</v>
      </c>
      <c r="H57" s="3" t="s">
        <v>168</v>
      </c>
      <c r="I57" s="3">
        <f>LEN(H57)</f>
        <v>7</v>
      </c>
    </row>
    <row r="58" spans="1:9" ht="14.25">
      <c r="A58" s="3">
        <v>48</v>
      </c>
      <c r="B58" s="3">
        <v>7</v>
      </c>
      <c r="C58" t="s">
        <v>59</v>
      </c>
      <c r="D58" s="3">
        <f>LOOKUP(F58,Main!$D$12:$D$21,Main!$E$12:$E$20)+LOOKUP(G58,Main!$A$12:$A$21,Main!$B$12:$B$20)+LOOKUP(I58,Main!$G$12:$G$20,Main!$H$12:$H$20)</f>
        <v>103.1</v>
      </c>
      <c r="E58" s="3" t="s">
        <v>210</v>
      </c>
      <c r="F58" s="26" t="s">
        <v>246</v>
      </c>
      <c r="G58" s="26" t="s">
        <v>2</v>
      </c>
      <c r="H58" s="3" t="s">
        <v>211</v>
      </c>
      <c r="I58" s="3">
        <f>LEN(H58)</f>
        <v>6</v>
      </c>
    </row>
    <row r="59" spans="1:9" ht="14.25">
      <c r="A59" s="3">
        <v>43</v>
      </c>
      <c r="B59" s="3">
        <v>13</v>
      </c>
      <c r="C59" t="s">
        <v>36</v>
      </c>
      <c r="D59" s="3">
        <f>LOOKUP(F59,Main!$D$12:$D$21,Main!$E$12:$E$20)+LOOKUP(G59,Main!$A$12:$A$21,Main!$B$12:$B$20)+LOOKUP(I59,Main!$G$12:$G$20,Main!$H$12:$H$20)</f>
        <v>72.7</v>
      </c>
      <c r="E59" s="3" t="s">
        <v>114</v>
      </c>
      <c r="F59" s="26" t="s">
        <v>247</v>
      </c>
      <c r="G59" s="26" t="s">
        <v>1</v>
      </c>
      <c r="H59" s="3" t="s">
        <v>115</v>
      </c>
      <c r="I59" s="3">
        <f>LEN(H59)</f>
        <v>4</v>
      </c>
    </row>
    <row r="60" spans="1:9" ht="14.25">
      <c r="A60" s="3">
        <v>20</v>
      </c>
      <c r="B60" s="3">
        <v>16</v>
      </c>
      <c r="C60" t="s">
        <v>57</v>
      </c>
      <c r="D60" s="3">
        <f>LOOKUP(F60,Main!$D$12:$D$21,Main!$E$12:$E$20)+LOOKUP(G60,Main!$A$12:$A$21,Main!$B$12:$B$20)+LOOKUP(I60,Main!$G$12:$G$20,Main!$H$12:$H$20)</f>
        <v>112.9</v>
      </c>
      <c r="E60" s="3" t="s">
        <v>152</v>
      </c>
      <c r="F60" s="26" t="s">
        <v>8</v>
      </c>
      <c r="G60" s="26" t="s">
        <v>1</v>
      </c>
      <c r="H60" s="3" t="s">
        <v>153</v>
      </c>
      <c r="I60" s="3">
        <f>LEN(H60)</f>
        <v>5</v>
      </c>
    </row>
    <row r="61" spans="1:9" ht="14.25">
      <c r="A61" s="3">
        <v>59</v>
      </c>
      <c r="B61" s="3">
        <v>4</v>
      </c>
      <c r="C61" t="s">
        <v>45</v>
      </c>
      <c r="D61" s="3">
        <f>LOOKUP(F61,Main!$D$12:$D$21,Main!$E$12:$E$20)+LOOKUP(G61,Main!$A$12:$A$21,Main!$B$12:$B$20)+LOOKUP(I61,Main!$G$12:$G$20,Main!$H$12:$H$20)</f>
        <v>103.3</v>
      </c>
      <c r="E61" s="3" t="s">
        <v>130</v>
      </c>
      <c r="F61" s="26" t="s">
        <v>9</v>
      </c>
      <c r="G61" s="26" t="s">
        <v>9</v>
      </c>
      <c r="H61" s="3" t="s">
        <v>131</v>
      </c>
      <c r="I61" s="3">
        <f>LEN(H61)</f>
        <v>7</v>
      </c>
    </row>
    <row r="62" spans="1:9" ht="14.25">
      <c r="A62" s="3">
        <v>56</v>
      </c>
      <c r="B62" s="3">
        <v>9</v>
      </c>
      <c r="C62" t="s">
        <v>83</v>
      </c>
      <c r="D62" s="3">
        <f>LOOKUP(F62,Main!$D$12:$D$21,Main!$E$12:$E$20)+LOOKUP(G62,Main!$A$12:$A$21,Main!$B$12:$B$20)+LOOKUP(I62,Main!$G$12:$G$20,Main!$H$12:$H$20)</f>
        <v>173.1</v>
      </c>
      <c r="E62" s="3" t="s">
        <v>212</v>
      </c>
      <c r="F62" s="26" t="s">
        <v>120</v>
      </c>
      <c r="G62" s="26" t="s">
        <v>2</v>
      </c>
      <c r="H62" s="3" t="s">
        <v>213</v>
      </c>
      <c r="I62" s="3">
        <f>LEN(H62)</f>
        <v>6</v>
      </c>
    </row>
    <row r="63" spans="1:9" ht="14.25">
      <c r="A63" s="3">
        <v>44</v>
      </c>
      <c r="B63" s="3">
        <v>6</v>
      </c>
      <c r="C63" t="s">
        <v>50</v>
      </c>
      <c r="D63" s="3">
        <f>LOOKUP(F63,Main!$D$12:$D$21,Main!$E$12:$E$20)+LOOKUP(G63,Main!$A$12:$A$21,Main!$B$12:$B$20)+LOOKUP(I63,Main!$G$12:$G$20,Main!$H$12:$H$20)</f>
        <v>133.3</v>
      </c>
      <c r="E63" s="3" t="s">
        <v>132</v>
      </c>
      <c r="F63" s="26" t="s">
        <v>226</v>
      </c>
      <c r="G63" s="26" t="s">
        <v>1</v>
      </c>
      <c r="H63" s="3" t="s">
        <v>138</v>
      </c>
      <c r="I63" s="3">
        <f>LEN(H63)</f>
        <v>7</v>
      </c>
    </row>
    <row r="64" spans="1:9" ht="14.25">
      <c r="A64" s="3">
        <v>57</v>
      </c>
      <c r="B64" s="3">
        <v>5</v>
      </c>
      <c r="C64" t="s">
        <v>33</v>
      </c>
      <c r="D64" s="3">
        <f>LOOKUP(F64,Main!$D$12:$D$21,Main!$E$12:$E$20)+LOOKUP(G64,Main!$A$12:$A$21,Main!$B$12:$B$20)+LOOKUP(I64,Main!$G$12:$G$20,Main!$H$12:$H$20)</f>
        <v>132.7</v>
      </c>
      <c r="E64" s="3" t="s">
        <v>107</v>
      </c>
      <c r="F64" s="26" t="s">
        <v>245</v>
      </c>
      <c r="G64" s="26" t="s">
        <v>2</v>
      </c>
      <c r="H64" s="3" t="s">
        <v>108</v>
      </c>
      <c r="I64" s="3">
        <f>LEN(H64)</f>
        <v>4</v>
      </c>
    </row>
    <row r="65" spans="1:9" ht="14.25">
      <c r="A65" s="3">
        <v>14</v>
      </c>
      <c r="B65" s="3">
        <v>14</v>
      </c>
      <c r="C65" t="s">
        <v>49</v>
      </c>
      <c r="D65" s="3">
        <f>LOOKUP(F65,Main!$D$12:$D$21,Main!$E$12:$E$20)+LOOKUP(G65,Main!$A$12:$A$21,Main!$B$12:$B$20)+LOOKUP(I65,Main!$G$12:$G$20,Main!$H$12:$H$20)</f>
        <v>52.7</v>
      </c>
      <c r="E65" s="3" t="s">
        <v>136</v>
      </c>
      <c r="F65" s="26" t="s">
        <v>245</v>
      </c>
      <c r="G65" s="26" t="s">
        <v>5</v>
      </c>
      <c r="H65" s="3" t="s">
        <v>137</v>
      </c>
      <c r="I65" s="3">
        <f>LEN(H65)</f>
        <v>4</v>
      </c>
    </row>
    <row r="66" spans="1:9" ht="14.25">
      <c r="A66" s="3">
        <v>39</v>
      </c>
      <c r="B66" s="3">
        <v>9</v>
      </c>
      <c r="C66" t="s">
        <v>67</v>
      </c>
      <c r="D66" s="3">
        <f>LOOKUP(F66,Main!$D$12:$D$21,Main!$E$12:$E$20)+LOOKUP(G66,Main!$A$12:$A$21,Main!$B$12:$B$20)+LOOKUP(I66,Main!$G$12:$G$20,Main!$H$12:$H$20)</f>
        <v>113.1</v>
      </c>
      <c r="E66" s="3" t="s">
        <v>190</v>
      </c>
      <c r="F66" s="26" t="s">
        <v>8</v>
      </c>
      <c r="G66" s="26" t="s">
        <v>1</v>
      </c>
      <c r="H66" s="3" t="s">
        <v>203</v>
      </c>
      <c r="I66" s="3">
        <f>LEN(H66)</f>
        <v>6</v>
      </c>
    </row>
    <row r="67" spans="1:9" ht="14.25">
      <c r="A67" s="3">
        <v>40</v>
      </c>
      <c r="B67" s="3">
        <v>5</v>
      </c>
      <c r="C67" t="s">
        <v>63</v>
      </c>
      <c r="D67" s="3">
        <f>LOOKUP(F67,Main!$D$12:$D$21,Main!$E$12:$E$20)+LOOKUP(G67,Main!$A$12:$A$21,Main!$B$12:$B$20)+LOOKUP(I67,Main!$G$12:$G$20,Main!$H$12:$H$20)</f>
        <v>62.9</v>
      </c>
      <c r="E67" s="3" t="s">
        <v>157</v>
      </c>
      <c r="F67" s="26" t="s">
        <v>247</v>
      </c>
      <c r="G67" s="26" t="s">
        <v>4</v>
      </c>
      <c r="H67" s="3" t="s">
        <v>204</v>
      </c>
      <c r="I67" s="3">
        <f>LEN(H67)</f>
        <v>5</v>
      </c>
    </row>
    <row r="68" spans="1:9" ht="14.25">
      <c r="A68" s="3">
        <v>37</v>
      </c>
      <c r="B68" s="3">
        <v>16</v>
      </c>
      <c r="C68" t="s">
        <v>71</v>
      </c>
      <c r="D68" s="3">
        <f>LOOKUP(F68,Main!$D$12:$D$21,Main!$E$12:$E$20)+LOOKUP(G68,Main!$A$12:$A$21,Main!$B$12:$B$20)+LOOKUP(I68,Main!$G$12:$G$20,Main!$H$12:$H$20)</f>
        <v>103.1</v>
      </c>
      <c r="E68" s="3" t="s">
        <v>201</v>
      </c>
      <c r="F68" s="26" t="s">
        <v>246</v>
      </c>
      <c r="G68" s="26" t="s">
        <v>2</v>
      </c>
      <c r="H68" s="3" t="s">
        <v>202</v>
      </c>
      <c r="I68" s="3">
        <f>LEN(H68)</f>
        <v>6</v>
      </c>
    </row>
    <row r="69" spans="1:9" ht="14.25">
      <c r="A69" s="3">
        <v>22</v>
      </c>
      <c r="B69" s="3">
        <v>9</v>
      </c>
      <c r="C69" t="s">
        <v>34</v>
      </c>
      <c r="D69" s="3">
        <f>LOOKUP(F69,Main!$D$12:$D$21,Main!$E$12:$E$20)+LOOKUP(G69,Main!$A$12:$A$21,Main!$B$12:$B$20)+LOOKUP(I69,Main!$G$12:$G$20,Main!$H$12:$H$20)</f>
        <v>53.5</v>
      </c>
      <c r="E69" s="3" t="s">
        <v>109</v>
      </c>
      <c r="F69" s="26" t="s">
        <v>246</v>
      </c>
      <c r="G69" s="26" t="s">
        <v>4</v>
      </c>
      <c r="H69" s="3" t="s">
        <v>110</v>
      </c>
      <c r="I69" s="3">
        <f>LEN(H69)</f>
        <v>8</v>
      </c>
    </row>
    <row r="70" spans="1:9" ht="14.25">
      <c r="A70" s="3">
        <v>23</v>
      </c>
      <c r="B70" s="3">
        <v>5</v>
      </c>
      <c r="C70" t="s">
        <v>60</v>
      </c>
      <c r="D70" s="3">
        <f>LOOKUP(F70,Main!$D$12:$D$21,Main!$E$12:$E$20)+LOOKUP(G70,Main!$A$12:$A$21,Main!$B$12:$B$20)+LOOKUP(I70,Main!$G$12:$G$20,Main!$H$12:$H$20)</f>
        <v>112.7</v>
      </c>
      <c r="E70" s="3" t="s">
        <v>182</v>
      </c>
      <c r="F70" s="26" t="s">
        <v>247</v>
      </c>
      <c r="G70" s="26" t="s">
        <v>2</v>
      </c>
      <c r="H70" s="3" t="s">
        <v>183</v>
      </c>
      <c r="I70" s="3">
        <f>LEN(H70)</f>
        <v>4</v>
      </c>
    </row>
  </sheetData>
  <sheetProtection/>
  <autoFilter ref="A2:I70">
    <sortState ref="A3:I70">
      <sortCondition sortBy="value" ref="C3:C70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8515625" style="0" customWidth="1"/>
    <col min="2" max="2" width="24.00390625" style="0" customWidth="1"/>
    <col min="4" max="4" width="25.7109375" style="0" customWidth="1"/>
    <col min="5" max="5" width="25.28125" style="0" customWidth="1"/>
    <col min="7" max="7" width="27.8515625" style="0" customWidth="1"/>
    <col min="8" max="8" width="23.28125" style="0" customWidth="1"/>
    <col min="10" max="10" width="32.421875" style="0" customWidth="1"/>
    <col min="11" max="11" width="27.8515625" style="0" customWidth="1"/>
    <col min="13" max="13" width="36.140625" style="0" customWidth="1"/>
    <col min="14" max="14" width="28.7109375" style="0" customWidth="1"/>
    <col min="16" max="16" width="31.28125" style="0" customWidth="1"/>
    <col min="17" max="17" width="26.421875" style="0" customWidth="1"/>
    <col min="19" max="19" width="27.28125" style="0" customWidth="1"/>
    <col min="20" max="20" width="31.7109375" style="0" customWidth="1"/>
  </cols>
  <sheetData>
    <row r="1" s="1" customFormat="1" ht="15">
      <c r="A1" s="1" t="s">
        <v>258</v>
      </c>
    </row>
    <row r="2" spans="2:20" ht="15" thickBot="1">
      <c r="B2" t="s">
        <v>229</v>
      </c>
      <c r="D2" t="s">
        <v>227</v>
      </c>
      <c r="E2" t="s">
        <v>228</v>
      </c>
      <c r="G2" t="s">
        <v>230</v>
      </c>
      <c r="H2" t="s">
        <v>231</v>
      </c>
      <c r="J2" t="s">
        <v>232</v>
      </c>
      <c r="K2" t="s">
        <v>233</v>
      </c>
      <c r="M2" t="s">
        <v>234</v>
      </c>
      <c r="N2" t="s">
        <v>235</v>
      </c>
      <c r="P2" t="s">
        <v>236</v>
      </c>
      <c r="Q2" t="s">
        <v>237</v>
      </c>
      <c r="S2" t="s">
        <v>238</v>
      </c>
      <c r="T2" t="s">
        <v>239</v>
      </c>
    </row>
    <row r="3" spans="1:3" ht="15" thickBot="1">
      <c r="A3" s="13">
        <v>1</v>
      </c>
      <c r="B3" s="18" t="s">
        <v>56</v>
      </c>
      <c r="C3" s="19">
        <f>LOOKUP(B3,DONOTMODIFY!$C$3:$C$70,DONOTMODIFY!$D$3:$D$70)</f>
        <v>173.1</v>
      </c>
    </row>
    <row r="4" spans="1:6" ht="15" thickBot="1">
      <c r="A4" s="13">
        <v>16</v>
      </c>
      <c r="B4" s="22" t="s">
        <v>149</v>
      </c>
      <c r="C4" s="23">
        <f>LOOKUP(B4,DONOTMODIFY!$C$3:$C$70,DONOTMODIFY!$D$3:$D$70)</f>
        <v>103.7</v>
      </c>
      <c r="D4" s="16" t="str">
        <f>IF(C3&gt;C4,B3,B4)</f>
        <v>Louisville</v>
      </c>
      <c r="E4" s="18" t="str">
        <f>B3</f>
        <v>Louisville</v>
      </c>
      <c r="F4" s="19">
        <f>C3</f>
        <v>173.1</v>
      </c>
    </row>
    <row r="5" spans="1:6" ht="15" thickBot="1">
      <c r="A5" s="15">
        <v>8</v>
      </c>
      <c r="B5" s="18" t="s">
        <v>72</v>
      </c>
      <c r="C5" s="19">
        <f>LOOKUP(B5,DONOTMODIFY!$C$3:$C$70,DONOTMODIFY!$D$3:$D$70)</f>
        <v>83.5</v>
      </c>
      <c r="D5" s="16"/>
      <c r="E5" s="20"/>
      <c r="F5" s="21"/>
    </row>
    <row r="6" spans="1:9" ht="15" thickBot="1">
      <c r="A6" s="15">
        <v>9</v>
      </c>
      <c r="B6" s="22" t="s">
        <v>58</v>
      </c>
      <c r="C6" s="23">
        <f>LOOKUP(B6,DONOTMODIFY!$C$3:$C$70,DONOTMODIFY!$D$3:$D$70)</f>
        <v>72.9</v>
      </c>
      <c r="D6" s="16" t="str">
        <f>IF(C5&gt;C6,B5,B6)</f>
        <v>Colorado State</v>
      </c>
      <c r="E6" s="22" t="str">
        <f>B5</f>
        <v>Colorado State</v>
      </c>
      <c r="F6" s="23">
        <f>C5</f>
        <v>83.5</v>
      </c>
      <c r="G6" s="17" t="str">
        <f>IF(F4&gt;F6,E4,E6)</f>
        <v>Louisville</v>
      </c>
      <c r="H6" s="18" t="str">
        <f>E4</f>
        <v>Louisville</v>
      </c>
      <c r="I6" s="19">
        <f>F4</f>
        <v>173.1</v>
      </c>
    </row>
    <row r="7" spans="1:9" ht="15" thickBot="1">
      <c r="A7" s="13">
        <v>5</v>
      </c>
      <c r="B7" s="18" t="s">
        <v>48</v>
      </c>
      <c r="C7" s="19">
        <f>LOOKUP(B7,DONOTMODIFY!$C$3:$C$70,DONOTMODIFY!$D$3:$D$70)</f>
        <v>52.7</v>
      </c>
      <c r="G7" s="17"/>
      <c r="H7" s="20"/>
      <c r="I7" s="21"/>
    </row>
    <row r="8" spans="1:9" ht="15" thickBot="1">
      <c r="A8" s="13">
        <v>12</v>
      </c>
      <c r="B8" s="22" t="s">
        <v>46</v>
      </c>
      <c r="C8" s="23">
        <f>LOOKUP(B8,DONOTMODIFY!$C$3:$C$70,DONOTMODIFY!$D$3:$D$70)</f>
        <v>143.1</v>
      </c>
      <c r="D8" s="17" t="str">
        <f>IF(C7&gt;C8,B7,B8)</f>
        <v>Oregon</v>
      </c>
      <c r="E8" s="18" t="str">
        <f>B7</f>
        <v>Oklahoma State</v>
      </c>
      <c r="F8" s="19">
        <f>C7</f>
        <v>52.7</v>
      </c>
      <c r="G8" s="17"/>
      <c r="H8" s="20"/>
      <c r="I8" s="21"/>
    </row>
    <row r="9" spans="1:9" ht="15" thickBot="1">
      <c r="A9" s="15">
        <v>4</v>
      </c>
      <c r="B9" s="18" t="s">
        <v>29</v>
      </c>
      <c r="C9" s="19">
        <f>LOOKUP(B9,DONOTMODIFY!$C$3:$C$70,DONOTMODIFY!$D$3:$D$70)</f>
        <v>82.9</v>
      </c>
      <c r="D9" s="17"/>
      <c r="E9" s="20"/>
      <c r="F9" s="21"/>
      <c r="G9" s="17"/>
      <c r="H9" s="20"/>
      <c r="I9" s="21"/>
    </row>
    <row r="10" spans="1:12" ht="15" thickBot="1">
      <c r="A10" s="15">
        <v>13</v>
      </c>
      <c r="B10" s="22" t="s">
        <v>159</v>
      </c>
      <c r="C10" s="23">
        <f>LOOKUP(B10,DONOTMODIFY!$C$3:$C$70,DONOTMODIFY!$D$3:$D$70)</f>
        <v>103.3</v>
      </c>
      <c r="D10" s="17" t="str">
        <f>IF(C9&gt;C10,B9,B10)</f>
        <v>New Mexico State</v>
      </c>
      <c r="E10" s="22" t="str">
        <f>B9</f>
        <v>Saint Louis</v>
      </c>
      <c r="F10" s="23">
        <f>C9</f>
        <v>82.9</v>
      </c>
      <c r="G10" s="17" t="str">
        <f>IF(F8&gt;=F10,E8,E10)</f>
        <v>Saint Louis</v>
      </c>
      <c r="H10" s="22" t="str">
        <f>E10</f>
        <v>Saint Louis</v>
      </c>
      <c r="I10" s="23">
        <f>F10</f>
        <v>82.9</v>
      </c>
      <c r="J10" s="16" t="str">
        <f>IF(I6&gt;I10,H6,H10)</f>
        <v>Louisville</v>
      </c>
      <c r="K10" s="18" t="str">
        <f>H6</f>
        <v>Louisville</v>
      </c>
      <c r="L10" s="19">
        <f>I6</f>
        <v>173.1</v>
      </c>
    </row>
    <row r="11" spans="1:12" ht="15" thickBot="1">
      <c r="A11" s="13">
        <v>6</v>
      </c>
      <c r="B11" s="18" t="s">
        <v>82</v>
      </c>
      <c r="C11" s="19">
        <f>LOOKUP(B11,DONOTMODIFY!$C$3:$C$70,DONOTMODIFY!$D$3:$D$70)</f>
        <v>113.3</v>
      </c>
      <c r="J11" s="16"/>
      <c r="K11" s="20"/>
      <c r="L11" s="21"/>
    </row>
    <row r="12" spans="1:12" ht="15" thickBot="1">
      <c r="A12" s="13">
        <v>11</v>
      </c>
      <c r="B12" s="22" t="s">
        <v>164</v>
      </c>
      <c r="C12" s="23">
        <f>LOOKUP(B12,DONOTMODIFY!$C$3:$C$70,DONOTMODIFY!$D$3:$D$70)</f>
        <v>92.9</v>
      </c>
      <c r="D12" s="16" t="str">
        <f>IF(C11&gt;C12,B11,B12)</f>
        <v>Memphis</v>
      </c>
      <c r="E12" s="18" t="str">
        <f>B11</f>
        <v>Memphis</v>
      </c>
      <c r="F12" s="19">
        <f>C11</f>
        <v>113.3</v>
      </c>
      <c r="J12" s="16"/>
      <c r="K12" s="20"/>
      <c r="L12" s="21"/>
    </row>
    <row r="13" spans="1:12" ht="15" thickBot="1">
      <c r="A13" s="15">
        <v>3</v>
      </c>
      <c r="B13" s="18" t="s">
        <v>64</v>
      </c>
      <c r="C13" s="19">
        <f>LOOKUP(B13,DONOTMODIFY!$C$3:$C$70,DONOTMODIFY!$D$3:$D$70)</f>
        <v>102.7</v>
      </c>
      <c r="D13" s="16"/>
      <c r="E13" s="20"/>
      <c r="F13" s="21"/>
      <c r="J13" s="16"/>
      <c r="K13" s="20"/>
      <c r="L13" s="21"/>
    </row>
    <row r="14" spans="1:12" ht="15" thickBot="1">
      <c r="A14" s="15">
        <v>14</v>
      </c>
      <c r="B14" s="22" t="s">
        <v>49</v>
      </c>
      <c r="C14" s="23">
        <f>LOOKUP(B14,DONOTMODIFY!$C$3:$C$70,DONOTMODIFY!$D$3:$D$70)</f>
        <v>52.7</v>
      </c>
      <c r="D14" s="16" t="str">
        <f>IF(C13&gt;C14,B13,B14)</f>
        <v>Michigan State</v>
      </c>
      <c r="E14" s="22" t="str">
        <f>B13</f>
        <v>Michigan State</v>
      </c>
      <c r="F14" s="23">
        <f>C13</f>
        <v>102.7</v>
      </c>
      <c r="G14" s="16" t="str">
        <f>IF(F12&gt;=F14,E12,E14)</f>
        <v>Memphis</v>
      </c>
      <c r="H14" s="18" t="str">
        <f>E14</f>
        <v>Michigan State</v>
      </c>
      <c r="I14" s="19">
        <f>F14</f>
        <v>102.7</v>
      </c>
      <c r="J14" s="16"/>
      <c r="K14" s="20"/>
      <c r="L14" s="21"/>
    </row>
    <row r="15" spans="1:12" ht="15" thickBot="1">
      <c r="A15" s="13">
        <v>7</v>
      </c>
      <c r="B15" s="18" t="s">
        <v>66</v>
      </c>
      <c r="C15" s="19">
        <f>LOOKUP(B15,DONOTMODIFY!$C$3:$C$70,DONOTMODIFY!$D$3:$D$70)</f>
        <v>133.7</v>
      </c>
      <c r="G15" s="16"/>
      <c r="H15" s="20"/>
      <c r="I15" s="21"/>
      <c r="J15" s="16"/>
      <c r="K15" s="20"/>
      <c r="L15" s="21"/>
    </row>
    <row r="16" spans="1:12" ht="15" thickBot="1">
      <c r="A16" s="13">
        <v>10</v>
      </c>
      <c r="B16" s="22" t="s">
        <v>79</v>
      </c>
      <c r="C16" s="23">
        <f>LOOKUP(B16,DONOTMODIFY!$C$3:$C$70,DONOTMODIFY!$D$3:$D$70)</f>
        <v>123.1</v>
      </c>
      <c r="D16" s="17" t="str">
        <f>IF(C15&gt;C16,B15,B16)</f>
        <v>Creighton</v>
      </c>
      <c r="E16" s="18" t="str">
        <f>B15</f>
        <v>Creighton</v>
      </c>
      <c r="F16" s="19">
        <f>C15</f>
        <v>133.7</v>
      </c>
      <c r="G16" s="16"/>
      <c r="H16" s="20"/>
      <c r="I16" s="21"/>
      <c r="J16" s="16"/>
      <c r="K16" s="20"/>
      <c r="L16" s="21"/>
    </row>
    <row r="17" spans="1:12" ht="15" thickBot="1">
      <c r="A17" s="15">
        <v>2</v>
      </c>
      <c r="B17" s="18" t="s">
        <v>25</v>
      </c>
      <c r="C17" s="19">
        <f>LOOKUP(B17,DONOTMODIFY!$C$3:$C$70,DONOTMODIFY!$D$3:$D$70)</f>
        <v>83.7</v>
      </c>
      <c r="D17" s="17"/>
      <c r="E17" s="20"/>
      <c r="F17" s="21"/>
      <c r="G17" s="16"/>
      <c r="H17" s="20"/>
      <c r="I17" s="21"/>
      <c r="J17" s="16"/>
      <c r="K17" s="20"/>
      <c r="L17" s="21"/>
    </row>
    <row r="18" spans="1:15" ht="15" thickBot="1">
      <c r="A18" s="15">
        <v>15</v>
      </c>
      <c r="B18" s="22" t="s">
        <v>169</v>
      </c>
      <c r="C18" s="23">
        <f>LOOKUP(B18,DONOTMODIFY!$C$3:$C$70,DONOTMODIFY!$D$3:$D$70)</f>
        <v>132.9</v>
      </c>
      <c r="D18" s="17" t="str">
        <f>IF(C17&gt;C18,B17,B18)</f>
        <v>Albany</v>
      </c>
      <c r="E18" s="22" t="str">
        <f>B17</f>
        <v>Duke</v>
      </c>
      <c r="F18" s="23">
        <f>C17</f>
        <v>83.7</v>
      </c>
      <c r="G18" s="16" t="str">
        <f>IF(F16&gt;=F18,E16,E18)</f>
        <v>Creighton</v>
      </c>
      <c r="H18" s="22" t="str">
        <f>E18</f>
        <v>Duke</v>
      </c>
      <c r="I18" s="23">
        <f>F18</f>
        <v>83.7</v>
      </c>
      <c r="J18" s="16" t="str">
        <f>IF(I14&gt;=I18,H14,H18)</f>
        <v>Michigan State</v>
      </c>
      <c r="K18" s="22" t="str">
        <f>H18</f>
        <v>Duke</v>
      </c>
      <c r="L18" s="23">
        <f>I18</f>
        <v>83.7</v>
      </c>
      <c r="M18" s="14" t="str">
        <f>IF(L10&gt;L18,K10,K18)</f>
        <v>Louisville</v>
      </c>
      <c r="N18" s="18" t="str">
        <f>K10</f>
        <v>Louisville</v>
      </c>
      <c r="O18" s="19">
        <f>L10</f>
        <v>173.1</v>
      </c>
    </row>
    <row r="19" spans="1:15" ht="15" thickBot="1">
      <c r="A19" s="13">
        <v>1</v>
      </c>
      <c r="B19" s="18" t="s">
        <v>70</v>
      </c>
      <c r="C19" s="19">
        <f>LOOKUP(B19,DONOTMODIFY!$C$3:$C$70,DONOTMODIFY!$D$3:$D$70)</f>
        <v>102.7</v>
      </c>
      <c r="M19" s="14"/>
      <c r="N19" s="20"/>
      <c r="O19" s="21"/>
    </row>
    <row r="20" spans="1:15" ht="15" thickBot="1">
      <c r="A20" s="13">
        <v>16</v>
      </c>
      <c r="B20" s="22" t="s">
        <v>57</v>
      </c>
      <c r="C20" s="23">
        <f>LOOKUP(B20,DONOTMODIFY!$C$3:$C$70,DONOTMODIFY!$D$3:$D$70)</f>
        <v>112.9</v>
      </c>
      <c r="D20" s="16" t="str">
        <f>IF(C19&gt;C20,B19,B20)</f>
        <v>Southern U</v>
      </c>
      <c r="E20" s="18" t="str">
        <f>B19</f>
        <v>Gonzaga</v>
      </c>
      <c r="F20" s="19">
        <f>C19</f>
        <v>102.7</v>
      </c>
      <c r="M20" s="14"/>
      <c r="N20" s="20"/>
      <c r="O20" s="21"/>
    </row>
    <row r="21" spans="1:15" ht="15" thickBot="1">
      <c r="A21" s="15">
        <v>8</v>
      </c>
      <c r="B21" s="18" t="s">
        <v>74</v>
      </c>
      <c r="C21" s="19">
        <f>LOOKUP(B21,DONOTMODIFY!$C$3:$C$70,DONOTMODIFY!$D$3:$D$70)</f>
        <v>112.9</v>
      </c>
      <c r="D21" s="16"/>
      <c r="E21" s="20"/>
      <c r="F21" s="21"/>
      <c r="M21" s="14"/>
      <c r="N21" s="20"/>
      <c r="O21" s="21"/>
    </row>
    <row r="22" spans="1:15" ht="15" thickBot="1">
      <c r="A22" s="15">
        <v>9</v>
      </c>
      <c r="B22" s="22" t="s">
        <v>34</v>
      </c>
      <c r="C22" s="23">
        <f>LOOKUP(B22,DONOTMODIFY!$C$3:$C$70,DONOTMODIFY!$D$3:$D$70)</f>
        <v>53.5</v>
      </c>
      <c r="D22" s="16" t="str">
        <f>IF(C21&gt;C22,B21,B22)</f>
        <v>Pittsburgh</v>
      </c>
      <c r="E22" s="22" t="str">
        <f>B21</f>
        <v>Pittsburgh</v>
      </c>
      <c r="F22" s="23">
        <f>C21</f>
        <v>112.9</v>
      </c>
      <c r="G22" s="17" t="str">
        <f>IF(F20&gt;F22,E20,E22)</f>
        <v>Pittsburgh</v>
      </c>
      <c r="H22" s="18" t="str">
        <f>E20</f>
        <v>Gonzaga</v>
      </c>
      <c r="I22" s="19">
        <f>F20</f>
        <v>102.7</v>
      </c>
      <c r="M22" s="14"/>
      <c r="N22" s="20"/>
      <c r="O22" s="21"/>
    </row>
    <row r="23" spans="1:15" ht="15" thickBot="1">
      <c r="A23" s="13">
        <v>5</v>
      </c>
      <c r="B23" s="18" t="s">
        <v>60</v>
      </c>
      <c r="C23" s="19">
        <f>LOOKUP(B23,DONOTMODIFY!$C$3:$C$70,DONOTMODIFY!$D$3:$D$70)</f>
        <v>112.7</v>
      </c>
      <c r="G23" s="17"/>
      <c r="H23" s="20"/>
      <c r="I23" s="21"/>
      <c r="M23" s="14"/>
      <c r="N23" s="20"/>
      <c r="O23" s="21"/>
    </row>
    <row r="24" spans="1:15" ht="15" thickBot="1">
      <c r="A24" s="13">
        <v>12</v>
      </c>
      <c r="B24" s="22" t="s">
        <v>171</v>
      </c>
      <c r="C24" s="23">
        <f>LOOKUP(B24,DONOTMODIFY!$C$3:$C$70,DONOTMODIFY!$D$3:$D$70)</f>
        <v>133.3</v>
      </c>
      <c r="D24" s="17" t="str">
        <f>IF(C23&gt;C24,B23,B24)</f>
        <v>Ole Miss</v>
      </c>
      <c r="E24" s="18" t="str">
        <f>B23</f>
        <v>Wisconsin</v>
      </c>
      <c r="F24" s="19">
        <f>C23</f>
        <v>112.7</v>
      </c>
      <c r="G24" s="17"/>
      <c r="H24" s="20"/>
      <c r="I24" s="21"/>
      <c r="M24" s="14"/>
      <c r="N24" s="20"/>
      <c r="O24" s="21"/>
    </row>
    <row r="25" spans="1:15" ht="15" thickBot="1">
      <c r="A25" s="15">
        <v>4</v>
      </c>
      <c r="B25" s="18" t="s">
        <v>76</v>
      </c>
      <c r="C25" s="19">
        <f>LOOKUP(B25,DONOTMODIFY!$C$3:$C$70,DONOTMODIFY!$D$3:$D$70)</f>
        <v>142.9</v>
      </c>
      <c r="D25" s="17"/>
      <c r="E25" s="20"/>
      <c r="F25" s="21"/>
      <c r="G25" s="17"/>
      <c r="H25" s="20"/>
      <c r="I25" s="21"/>
      <c r="M25" s="14"/>
      <c r="N25" s="20"/>
      <c r="O25" s="21"/>
    </row>
    <row r="26" spans="1:15" ht="15" thickBot="1">
      <c r="A26" s="15">
        <v>13</v>
      </c>
      <c r="B26" s="22" t="s">
        <v>172</v>
      </c>
      <c r="C26" s="23">
        <f>LOOKUP(B26,DONOTMODIFY!$C$3:$C$70,DONOTMODIFY!$D$3:$D$70)</f>
        <v>72.7</v>
      </c>
      <c r="D26" s="17" t="str">
        <f>IF(C25&gt;C26,B25,B26)</f>
        <v>Kansas State</v>
      </c>
      <c r="E26" s="22" t="str">
        <f>B25</f>
        <v>Kansas State</v>
      </c>
      <c r="F26" s="23">
        <f>C25</f>
        <v>142.9</v>
      </c>
      <c r="G26" s="17" t="str">
        <f>IF(F24&gt;=F26,E24,E26)</f>
        <v>Kansas State</v>
      </c>
      <c r="H26" s="22" t="str">
        <f>E26</f>
        <v>Kansas State</v>
      </c>
      <c r="I26" s="23">
        <f>F26</f>
        <v>142.9</v>
      </c>
      <c r="J26" s="17" t="str">
        <f>IF(I22&gt;I26,H22,H26)</f>
        <v>Kansas State</v>
      </c>
      <c r="K26" s="18" t="str">
        <f>H22</f>
        <v>Gonzaga</v>
      </c>
      <c r="L26" s="19">
        <f>I22</f>
        <v>102.7</v>
      </c>
      <c r="M26" s="14"/>
      <c r="N26" s="20"/>
      <c r="O26" s="21"/>
    </row>
    <row r="27" spans="1:15" ht="15" thickBot="1">
      <c r="A27" s="13">
        <v>6</v>
      </c>
      <c r="B27" s="18" t="s">
        <v>62</v>
      </c>
      <c r="C27" s="19">
        <f>LOOKUP(B27,DONOTMODIFY!$C$3:$C$70,DONOTMODIFY!$D$3:$D$70)</f>
        <v>153.1</v>
      </c>
      <c r="J27" s="17"/>
      <c r="K27" s="20"/>
      <c r="L27" s="21"/>
      <c r="M27" s="14"/>
      <c r="N27" s="20"/>
      <c r="O27" s="21"/>
    </row>
    <row r="28" spans="1:15" ht="15" thickBot="1">
      <c r="A28" s="13">
        <v>11</v>
      </c>
      <c r="B28" s="22" t="s">
        <v>47</v>
      </c>
      <c r="C28" s="23">
        <f>LOOKUP(B28,DONOTMODIFY!$C$3:$C$70,DONOTMODIFY!$D$3:$D$70)</f>
        <v>132.7</v>
      </c>
      <c r="D28" s="16" t="str">
        <f>IF(C27&gt;C28,B27,B28)</f>
        <v>Arizona</v>
      </c>
      <c r="E28" s="18" t="str">
        <f>B27</f>
        <v>Arizona</v>
      </c>
      <c r="F28" s="19">
        <f>C27</f>
        <v>153.1</v>
      </c>
      <c r="J28" s="17"/>
      <c r="K28" s="20"/>
      <c r="L28" s="21"/>
      <c r="M28" s="14"/>
      <c r="N28" s="20"/>
      <c r="O28" s="21"/>
    </row>
    <row r="29" spans="1:15" ht="15" thickBot="1">
      <c r="A29" s="15">
        <v>3</v>
      </c>
      <c r="B29" s="18" t="s">
        <v>52</v>
      </c>
      <c r="C29" s="19">
        <f>LOOKUP(B29,DONOTMODIFY!$C$3:$C$70,DONOTMODIFY!$D$3:$D$70)</f>
        <v>143.1</v>
      </c>
      <c r="D29" s="16"/>
      <c r="E29" s="20"/>
      <c r="F29" s="21"/>
      <c r="J29" s="17"/>
      <c r="K29" s="20"/>
      <c r="L29" s="21"/>
      <c r="M29" s="14"/>
      <c r="N29" s="20"/>
      <c r="O29" s="21"/>
    </row>
    <row r="30" spans="1:15" ht="15" thickBot="1">
      <c r="A30" s="15">
        <v>14</v>
      </c>
      <c r="B30" s="22" t="s">
        <v>65</v>
      </c>
      <c r="C30" s="23">
        <f>LOOKUP(B30,DONOTMODIFY!$C$3:$C$70,DONOTMODIFY!$D$3:$D$70)</f>
        <v>123.1</v>
      </c>
      <c r="D30" s="16" t="str">
        <f>IF(C29&gt;C30,B29,B30)</f>
        <v>New Mexico</v>
      </c>
      <c r="E30" s="22" t="str">
        <f>B29</f>
        <v>New Mexico</v>
      </c>
      <c r="F30" s="23">
        <f>C29</f>
        <v>143.1</v>
      </c>
      <c r="G30" s="16" t="str">
        <f>IF(F28&gt;=F30,E28,E30)</f>
        <v>Arizona</v>
      </c>
      <c r="H30" s="18" t="str">
        <f>E30</f>
        <v>New Mexico</v>
      </c>
      <c r="I30" s="19">
        <f>F30</f>
        <v>143.1</v>
      </c>
      <c r="J30" s="17"/>
      <c r="K30" s="20"/>
      <c r="L30" s="21"/>
      <c r="M30" s="14"/>
      <c r="N30" s="20"/>
      <c r="O30" s="21"/>
    </row>
    <row r="31" spans="1:15" ht="15" thickBot="1">
      <c r="A31" s="13">
        <v>7</v>
      </c>
      <c r="B31" s="18" t="s">
        <v>37</v>
      </c>
      <c r="C31" s="19">
        <f>LOOKUP(B31,DONOTMODIFY!$C$3:$C$70,DONOTMODIFY!$D$3:$D$70)</f>
        <v>92.7</v>
      </c>
      <c r="G31" s="16"/>
      <c r="H31" s="20"/>
      <c r="I31" s="21"/>
      <c r="J31" s="17"/>
      <c r="K31" s="20"/>
      <c r="L31" s="21"/>
      <c r="M31" s="14"/>
      <c r="N31" s="20"/>
      <c r="O31" s="21"/>
    </row>
    <row r="32" spans="1:15" ht="15" thickBot="1">
      <c r="A32" s="13">
        <v>10</v>
      </c>
      <c r="B32" s="22" t="s">
        <v>30</v>
      </c>
      <c r="C32" s="23">
        <f>LOOKUP(B32,DONOTMODIFY!$C$3:$C$70,DONOTMODIFY!$D$3:$D$70)</f>
        <v>123.3</v>
      </c>
      <c r="D32" s="17" t="str">
        <f>IF(C31&gt;C32,B31,B32)</f>
        <v>Iowa State</v>
      </c>
      <c r="E32" s="18" t="str">
        <f>B31</f>
        <v>Notre Dame</v>
      </c>
      <c r="F32" s="19">
        <f>C31</f>
        <v>92.7</v>
      </c>
      <c r="G32" s="16"/>
      <c r="H32" s="20"/>
      <c r="I32" s="21"/>
      <c r="J32" s="17"/>
      <c r="K32" s="20"/>
      <c r="L32" s="21"/>
      <c r="M32" s="14"/>
      <c r="N32" s="20"/>
      <c r="O32" s="21"/>
    </row>
    <row r="33" spans="1:15" ht="15" thickBot="1">
      <c r="A33" s="15">
        <v>2</v>
      </c>
      <c r="B33" s="18" t="s">
        <v>39</v>
      </c>
      <c r="C33" s="19">
        <f>LOOKUP(B33,DONOTMODIFY!$C$3:$C$70,DONOTMODIFY!$D$3:$D$70)</f>
        <v>122.9</v>
      </c>
      <c r="D33" s="17"/>
      <c r="E33" s="20"/>
      <c r="F33" s="21"/>
      <c r="G33" s="16"/>
      <c r="H33" s="20"/>
      <c r="I33" s="21"/>
      <c r="J33" s="17"/>
      <c r="K33" s="20"/>
      <c r="L33" s="21"/>
      <c r="M33" s="14"/>
      <c r="N33" s="20"/>
      <c r="O33" s="21"/>
    </row>
    <row r="34" spans="1:18" ht="15" thickBot="1">
      <c r="A34" s="15">
        <v>15</v>
      </c>
      <c r="B34" s="22" t="s">
        <v>81</v>
      </c>
      <c r="C34" s="23">
        <f>LOOKUP(B34,DONOTMODIFY!$C$3:$C$70,DONOTMODIFY!$D$3:$D$70)</f>
        <v>103.1</v>
      </c>
      <c r="D34" s="17" t="str">
        <f>IF(C33&gt;C34,B33,B34)</f>
        <v>Ohio State</v>
      </c>
      <c r="E34" s="22" t="str">
        <f>B33</f>
        <v>Ohio State</v>
      </c>
      <c r="F34" s="23">
        <f>C33</f>
        <v>122.9</v>
      </c>
      <c r="G34" s="16" t="str">
        <f>IF(F32&gt;=F34,E32,E34)</f>
        <v>Ohio State</v>
      </c>
      <c r="H34" s="22" t="str">
        <f>E34</f>
        <v>Ohio State</v>
      </c>
      <c r="I34" s="23">
        <f>F34</f>
        <v>122.9</v>
      </c>
      <c r="J34" s="17" t="str">
        <f>IF(I30&gt;=I34,H30,H34)</f>
        <v>New Mexico</v>
      </c>
      <c r="K34" s="22" t="str">
        <f>H34</f>
        <v>Ohio State</v>
      </c>
      <c r="L34" s="23">
        <f>I34</f>
        <v>122.9</v>
      </c>
      <c r="M34" s="14" t="str">
        <f>IF(L26&gt;L34,K26,K34)</f>
        <v>Ohio State</v>
      </c>
      <c r="N34" s="22" t="str">
        <f>K26</f>
        <v>Gonzaga</v>
      </c>
      <c r="O34" s="23">
        <f>L26</f>
        <v>102.7</v>
      </c>
      <c r="P34" s="14" t="str">
        <f>IF(O18&gt;=O34,N18,N34)</f>
        <v>Louisville</v>
      </c>
      <c r="Q34" s="18" t="str">
        <f>N34</f>
        <v>Gonzaga</v>
      </c>
      <c r="R34" s="19">
        <f>IF(O18&gt;O34,O18,O34)</f>
        <v>173.1</v>
      </c>
    </row>
    <row r="35" spans="1:18" ht="15" thickBot="1">
      <c r="A35" s="13">
        <v>1</v>
      </c>
      <c r="B35" s="18" t="s">
        <v>68</v>
      </c>
      <c r="C35" s="19">
        <f>LOOKUP(B35,DONOTMODIFY!$C$3:$C$70,DONOTMODIFY!$D$3:$D$70)</f>
        <v>132.7</v>
      </c>
      <c r="P35" s="14"/>
      <c r="Q35" s="20"/>
      <c r="R35" s="21"/>
    </row>
    <row r="36" spans="1:18" ht="15" thickBot="1">
      <c r="A36" s="13">
        <v>16</v>
      </c>
      <c r="B36" s="22" t="s">
        <v>71</v>
      </c>
      <c r="C36" s="23">
        <f>LOOKUP(B36,DONOTMODIFY!$C$3:$C$70,DONOTMODIFY!$D$3:$D$70)</f>
        <v>103.1</v>
      </c>
      <c r="D36" s="16" t="str">
        <f>IF(C35&gt;C36,B35,B36)</f>
        <v>Kansas</v>
      </c>
      <c r="E36" s="18" t="str">
        <f>B35</f>
        <v>Kansas</v>
      </c>
      <c r="F36" s="19">
        <f>C35</f>
        <v>132.7</v>
      </c>
      <c r="P36" s="14"/>
      <c r="Q36" s="20"/>
      <c r="R36" s="21"/>
    </row>
    <row r="37" spans="1:18" ht="15" thickBot="1">
      <c r="A37" s="15">
        <v>8</v>
      </c>
      <c r="B37" s="18" t="s">
        <v>53</v>
      </c>
      <c r="C37" s="19">
        <f>LOOKUP(B37,DONOTMODIFY!$C$3:$C$70,DONOTMODIFY!$D$3:$D$70)</f>
        <v>63.5</v>
      </c>
      <c r="D37" s="16"/>
      <c r="E37" s="20"/>
      <c r="F37" s="21"/>
      <c r="P37" s="14"/>
      <c r="Q37" s="20"/>
      <c r="R37" s="21"/>
    </row>
    <row r="38" spans="1:18" ht="15" thickBot="1">
      <c r="A38" s="15">
        <v>9</v>
      </c>
      <c r="B38" s="22" t="s">
        <v>67</v>
      </c>
      <c r="C38" s="23">
        <f>LOOKUP(B38,DONOTMODIFY!$C$3:$C$70,DONOTMODIFY!$D$3:$D$70)</f>
        <v>113.1</v>
      </c>
      <c r="D38" s="16" t="str">
        <f>IF(C37&gt;C38,B37,B38)</f>
        <v>Villanova</v>
      </c>
      <c r="E38" s="22" t="str">
        <f>B37</f>
        <v>North Carolina</v>
      </c>
      <c r="F38" s="23">
        <f>C37</f>
        <v>63.5</v>
      </c>
      <c r="G38" s="17" t="str">
        <f>IF(F36&gt;F38,E36,E38)</f>
        <v>Kansas</v>
      </c>
      <c r="H38" s="18" t="str">
        <f>E36</f>
        <v>Kansas</v>
      </c>
      <c r="I38" s="19">
        <f>F36</f>
        <v>132.7</v>
      </c>
      <c r="P38" s="14"/>
      <c r="Q38" s="20"/>
      <c r="R38" s="21"/>
    </row>
    <row r="39" spans="1:18" ht="15" thickBot="1">
      <c r="A39" s="13">
        <v>5</v>
      </c>
      <c r="B39" s="18" t="s">
        <v>63</v>
      </c>
      <c r="C39" s="19">
        <f>LOOKUP(B39,DONOTMODIFY!$C$3:$C$70,DONOTMODIFY!$D$3:$D$70)</f>
        <v>62.9</v>
      </c>
      <c r="G39" s="17"/>
      <c r="H39" s="20"/>
      <c r="I39" s="21"/>
      <c r="P39" s="14"/>
      <c r="Q39" s="20"/>
      <c r="R39" s="21"/>
    </row>
    <row r="40" spans="1:18" ht="15" thickBot="1">
      <c r="A40" s="13">
        <v>12</v>
      </c>
      <c r="B40" s="22" t="s">
        <v>32</v>
      </c>
      <c r="C40" s="23">
        <f>LOOKUP(B40,DONOTMODIFY!$C$3:$C$70,DONOTMODIFY!$D$3:$D$70)</f>
        <v>73.3</v>
      </c>
      <c r="D40" s="17" t="str">
        <f>IF(C39&gt;C40,B39,B40)</f>
        <v>Akron</v>
      </c>
      <c r="E40" s="18" t="str">
        <f>B39</f>
        <v>Virginia Commonwealth</v>
      </c>
      <c r="F40" s="19">
        <f>C39</f>
        <v>62.9</v>
      </c>
      <c r="G40" s="17"/>
      <c r="H40" s="20"/>
      <c r="I40" s="21"/>
      <c r="P40" s="14"/>
      <c r="Q40" s="20"/>
      <c r="R40" s="21"/>
    </row>
    <row r="41" spans="1:18" ht="15" thickBot="1">
      <c r="A41" s="15">
        <v>4</v>
      </c>
      <c r="B41" s="18" t="s">
        <v>80</v>
      </c>
      <c r="C41" s="19">
        <f>LOOKUP(B41,DONOTMODIFY!$C$3:$C$70,DONOTMODIFY!$D$3:$D$70)</f>
        <v>33.3</v>
      </c>
      <c r="D41" s="17"/>
      <c r="E41" s="20"/>
      <c r="F41" s="21"/>
      <c r="G41" s="17"/>
      <c r="H41" s="20"/>
      <c r="I41" s="21"/>
      <c r="P41" s="14"/>
      <c r="Q41" s="20"/>
      <c r="R41" s="21"/>
    </row>
    <row r="42" spans="1:20" ht="15" thickBot="1">
      <c r="A42" s="15">
        <v>13</v>
      </c>
      <c r="B42" s="22" t="s">
        <v>36</v>
      </c>
      <c r="C42" s="23">
        <f>LOOKUP(B42,DONOTMODIFY!$C$3:$C$70,DONOTMODIFY!$D$3:$D$70)</f>
        <v>72.7</v>
      </c>
      <c r="D42" s="17" t="str">
        <f>IF(C41&gt;C42,B41,B42)</f>
        <v>South Dakota State</v>
      </c>
      <c r="E42" s="22" t="str">
        <f>B41</f>
        <v>Michigan</v>
      </c>
      <c r="F42" s="23">
        <f>C41</f>
        <v>33.3</v>
      </c>
      <c r="G42" s="17" t="str">
        <f>IF(F40&gt;=F42,E40,E42)</f>
        <v>Virginia Commonwealth</v>
      </c>
      <c r="H42" s="22" t="str">
        <f>E42</f>
        <v>Michigan</v>
      </c>
      <c r="I42" s="23">
        <f>F42</f>
        <v>33.3</v>
      </c>
      <c r="J42" s="16" t="str">
        <f>IF(I38&gt;I42,H38,H42)</f>
        <v>Kansas</v>
      </c>
      <c r="K42" s="18" t="str">
        <f>H38</f>
        <v>Kansas</v>
      </c>
      <c r="L42" s="19">
        <f>I38</f>
        <v>132.7</v>
      </c>
      <c r="P42" s="14"/>
      <c r="Q42" s="20"/>
      <c r="R42" s="21"/>
      <c r="S42" s="14" t="str">
        <f>IF(R34&gt;R50,Q34,Q50)</f>
        <v>Gonzaga</v>
      </c>
      <c r="T42" s="2" t="str">
        <f>S42</f>
        <v>Gonzaga</v>
      </c>
    </row>
    <row r="43" spans="1:18" ht="15" thickBot="1">
      <c r="A43" s="13">
        <v>6</v>
      </c>
      <c r="B43" s="18" t="s">
        <v>50</v>
      </c>
      <c r="C43" s="19">
        <f>LOOKUP(B43,DONOTMODIFY!$C$3:$C$70,DONOTMODIFY!$D$3:$D$70)</f>
        <v>133.3</v>
      </c>
      <c r="J43" s="16"/>
      <c r="K43" s="20"/>
      <c r="L43" s="21"/>
      <c r="P43" s="14"/>
      <c r="Q43" s="20"/>
      <c r="R43" s="21"/>
    </row>
    <row r="44" spans="1:18" ht="15" thickBot="1">
      <c r="A44" s="13">
        <v>11</v>
      </c>
      <c r="B44" s="22" t="s">
        <v>73</v>
      </c>
      <c r="C44" s="23">
        <f>LOOKUP(B44,DONOTMODIFY!$C$3:$C$70,DONOTMODIFY!$D$3:$D$70)</f>
        <v>32.9</v>
      </c>
      <c r="D44" s="16" t="str">
        <f>IF(C43&gt;C44,B43,B44)</f>
        <v>UCLA</v>
      </c>
      <c r="E44" s="18" t="str">
        <f>B43</f>
        <v>UCLA</v>
      </c>
      <c r="F44" s="19">
        <f>C43</f>
        <v>133.3</v>
      </c>
      <c r="J44" s="16"/>
      <c r="K44" s="20"/>
      <c r="L44" s="21"/>
      <c r="P44" s="14"/>
      <c r="Q44" s="20"/>
      <c r="R44" s="21"/>
    </row>
    <row r="45" spans="1:18" ht="15" thickBot="1">
      <c r="A45" s="15">
        <v>3</v>
      </c>
      <c r="B45" s="18" t="s">
        <v>35</v>
      </c>
      <c r="C45" s="19">
        <f>LOOKUP(B45,DONOTMODIFY!$C$3:$C$70,DONOTMODIFY!$D$3:$D$70)</f>
        <v>73.3</v>
      </c>
      <c r="D45" s="16"/>
      <c r="E45" s="20"/>
      <c r="F45" s="21"/>
      <c r="J45" s="16"/>
      <c r="K45" s="20"/>
      <c r="L45" s="21"/>
      <c r="P45" s="14"/>
      <c r="Q45" s="20"/>
      <c r="R45" s="21"/>
    </row>
    <row r="46" spans="1:18" ht="15" thickBot="1">
      <c r="A46" s="15">
        <v>14</v>
      </c>
      <c r="B46" s="22" t="s">
        <v>195</v>
      </c>
      <c r="C46" s="23">
        <f>LOOKUP(B46,DONOTMODIFY!$C$3:$C$70,DONOTMODIFY!$D$3:$D$70)</f>
        <v>113.7</v>
      </c>
      <c r="D46" s="16" t="str">
        <f>IF(C45&gt;C46,B45,B46)</f>
        <v>Northwestern State</v>
      </c>
      <c r="E46" s="22" t="str">
        <f>B45</f>
        <v>Florida</v>
      </c>
      <c r="F46" s="23">
        <f>C45</f>
        <v>73.3</v>
      </c>
      <c r="G46" s="16" t="str">
        <f>IF(F44&gt;=F46,E44,E46)</f>
        <v>UCLA</v>
      </c>
      <c r="H46" s="18" t="str">
        <f>E46</f>
        <v>Florida</v>
      </c>
      <c r="I46" s="19">
        <f>F46</f>
        <v>73.3</v>
      </c>
      <c r="J46" s="16"/>
      <c r="K46" s="20"/>
      <c r="L46" s="21"/>
      <c r="P46" s="14"/>
      <c r="Q46" s="20"/>
      <c r="R46" s="21"/>
    </row>
    <row r="47" spans="1:18" ht="15" thickBot="1">
      <c r="A47" s="13">
        <v>7</v>
      </c>
      <c r="B47" s="18" t="s">
        <v>59</v>
      </c>
      <c r="C47" s="19">
        <f>LOOKUP(B47,DONOTMODIFY!$C$3:$C$70,DONOTMODIFY!$D$3:$D$70)</f>
        <v>103.1</v>
      </c>
      <c r="G47" s="16"/>
      <c r="H47" s="20"/>
      <c r="I47" s="21"/>
      <c r="J47" s="16"/>
      <c r="K47" s="20"/>
      <c r="L47" s="21"/>
      <c r="P47" s="14"/>
      <c r="Q47" s="20"/>
      <c r="R47" s="21"/>
    </row>
    <row r="48" spans="1:18" ht="15" thickBot="1">
      <c r="A48" s="13">
        <v>10</v>
      </c>
      <c r="B48" s="22" t="s">
        <v>54</v>
      </c>
      <c r="C48" s="23">
        <f>LOOKUP(B48,DONOTMODIFY!$C$3:$C$70,DONOTMODIFY!$D$3:$D$70)</f>
        <v>103.1</v>
      </c>
      <c r="D48" s="17" t="str">
        <f>IF(C47&gt;C48,B47,B48)</f>
        <v>Oklahoma</v>
      </c>
      <c r="E48" s="18" t="str">
        <f>B47</f>
        <v>San Diego State</v>
      </c>
      <c r="F48" s="19">
        <f>C47</f>
        <v>103.1</v>
      </c>
      <c r="G48" s="16"/>
      <c r="H48" s="20"/>
      <c r="I48" s="21"/>
      <c r="J48" s="16"/>
      <c r="K48" s="20"/>
      <c r="L48" s="21"/>
      <c r="P48" s="14"/>
      <c r="Q48" s="20"/>
      <c r="R48" s="21"/>
    </row>
    <row r="49" spans="1:18" ht="15" thickBot="1">
      <c r="A49" s="15">
        <v>2</v>
      </c>
      <c r="B49" s="18" t="s">
        <v>55</v>
      </c>
      <c r="C49" s="19">
        <f>LOOKUP(B49,DONOTMODIFY!$C$3:$C$70,DONOTMODIFY!$D$3:$D$70)</f>
        <v>103.5</v>
      </c>
      <c r="D49" s="17"/>
      <c r="E49" s="20"/>
      <c r="F49" s="21"/>
      <c r="G49" s="16"/>
      <c r="H49" s="20"/>
      <c r="I49" s="21"/>
      <c r="J49" s="16"/>
      <c r="K49" s="20"/>
      <c r="L49" s="21"/>
      <c r="P49" s="14"/>
      <c r="Q49" s="20"/>
      <c r="R49" s="21"/>
    </row>
    <row r="50" spans="1:18" ht="15" thickBot="1">
      <c r="A50" s="15">
        <v>15</v>
      </c>
      <c r="B50" s="22" t="s">
        <v>40</v>
      </c>
      <c r="C50" s="23">
        <f>LOOKUP(B50,DONOTMODIFY!$C$3:$C$70,DONOTMODIFY!$D$3:$D$70)</f>
        <v>133.3</v>
      </c>
      <c r="D50" s="17" t="str">
        <f>IF(C49&gt;C50,B49,B50)</f>
        <v>Florida Gulf Coast</v>
      </c>
      <c r="E50" s="22" t="str">
        <f>B49</f>
        <v>Georgetown</v>
      </c>
      <c r="F50" s="23">
        <f>C49</f>
        <v>103.5</v>
      </c>
      <c r="G50" s="16" t="str">
        <f>IF(F48&gt;=F50,E48,E50)</f>
        <v>Georgetown</v>
      </c>
      <c r="H50" s="22" t="str">
        <f>E50</f>
        <v>Georgetown</v>
      </c>
      <c r="I50" s="23">
        <f>F50</f>
        <v>103.5</v>
      </c>
      <c r="J50" s="16" t="str">
        <f>IF(I46&gt;=I50,H46,H50)</f>
        <v>Georgetown</v>
      </c>
      <c r="K50" s="22" t="str">
        <f>H50</f>
        <v>Georgetown</v>
      </c>
      <c r="L50" s="23">
        <f>I50</f>
        <v>103.5</v>
      </c>
      <c r="M50" s="16" t="str">
        <f>IF(L42&gt;L50,K42,K50)</f>
        <v>Kansas</v>
      </c>
      <c r="N50" s="18" t="str">
        <f>K42</f>
        <v>Kansas</v>
      </c>
      <c r="O50" s="19">
        <f>L42</f>
        <v>132.7</v>
      </c>
      <c r="P50" s="14" t="str">
        <f>IF(O50&gt;O66,N50,N66)</f>
        <v>Kansas</v>
      </c>
      <c r="Q50" s="22" t="str">
        <f>P50</f>
        <v>Kansas</v>
      </c>
      <c r="R50" s="23">
        <f>IF(O50&gt;O66,O50,O66)</f>
        <v>132.7</v>
      </c>
    </row>
    <row r="51" spans="1:15" ht="15" thickBot="1">
      <c r="A51" s="13">
        <v>1</v>
      </c>
      <c r="B51" s="18" t="s">
        <v>41</v>
      </c>
      <c r="C51" s="19">
        <f>LOOKUP(B51,DONOTMODIFY!$C$3:$C$70,DONOTMODIFY!$D$3:$D$70)</f>
        <v>102.9</v>
      </c>
      <c r="M51" s="16"/>
      <c r="N51" s="20"/>
      <c r="O51" s="21"/>
    </row>
    <row r="52" spans="1:15" ht="15" thickBot="1">
      <c r="A52" s="13">
        <v>16</v>
      </c>
      <c r="B52" s="22" t="s">
        <v>43</v>
      </c>
      <c r="C52" s="23">
        <f>LOOKUP(B52,DONOTMODIFY!$C$3:$C$70,DONOTMODIFY!$D$3:$D$70)</f>
        <v>122.9</v>
      </c>
      <c r="D52" s="16" t="str">
        <f>IF(C51&gt;C52,B51,B52)</f>
        <v>LIU Brooklyn</v>
      </c>
      <c r="E52" s="18" t="str">
        <f>B51</f>
        <v>Indiana</v>
      </c>
      <c r="F52" s="19">
        <f>C51</f>
        <v>102.9</v>
      </c>
      <c r="M52" s="16"/>
      <c r="N52" s="20"/>
      <c r="O52" s="21"/>
    </row>
    <row r="53" spans="1:15" ht="15" thickBot="1">
      <c r="A53" s="15">
        <v>8</v>
      </c>
      <c r="B53" s="18" t="s">
        <v>44</v>
      </c>
      <c r="C53" s="19">
        <f>LOOKUP(B53,DONOTMODIFY!$C$3:$C$70,DONOTMODIFY!$D$3:$D$70)</f>
        <v>143.7</v>
      </c>
      <c r="D53" s="16"/>
      <c r="E53" s="20"/>
      <c r="F53" s="21"/>
      <c r="M53" s="16"/>
      <c r="N53" s="20"/>
      <c r="O53" s="21"/>
    </row>
    <row r="54" spans="1:15" ht="15" thickBot="1">
      <c r="A54" s="15">
        <v>9</v>
      </c>
      <c r="B54" s="22" t="s">
        <v>83</v>
      </c>
      <c r="C54" s="23">
        <f>LOOKUP(B54,DONOTMODIFY!$C$3:$C$70,DONOTMODIFY!$D$3:$D$70)</f>
        <v>173.1</v>
      </c>
      <c r="D54" s="16" t="str">
        <f>IF(C53&gt;C54,B53,B54)</f>
        <v>Temple</v>
      </c>
      <c r="E54" s="22" t="str">
        <f>B53</f>
        <v>North Carolina State</v>
      </c>
      <c r="F54" s="23">
        <f>C53</f>
        <v>143.7</v>
      </c>
      <c r="G54" s="17" t="str">
        <f>IF(F52&gt;F54,E52,E54)</f>
        <v>North Carolina State</v>
      </c>
      <c r="H54" s="18" t="str">
        <f>E52</f>
        <v>Indiana</v>
      </c>
      <c r="I54" s="19">
        <f>F52</f>
        <v>102.9</v>
      </c>
      <c r="M54" s="16"/>
      <c r="N54" s="20"/>
      <c r="O54" s="21"/>
    </row>
    <row r="55" spans="1:15" ht="15" thickBot="1">
      <c r="A55" s="13">
        <v>5</v>
      </c>
      <c r="B55" s="18" t="s">
        <v>33</v>
      </c>
      <c r="C55" s="19">
        <f>LOOKUP(B55,DONOTMODIFY!$C$3:$C$70,DONOTMODIFY!$D$3:$D$70)</f>
        <v>132.7</v>
      </c>
      <c r="G55" s="17"/>
      <c r="H55" s="20"/>
      <c r="I55" s="21"/>
      <c r="M55" s="16"/>
      <c r="N55" s="20"/>
      <c r="O55" s="21"/>
    </row>
    <row r="56" spans="1:15" ht="15" thickBot="1">
      <c r="A56" s="13">
        <v>12</v>
      </c>
      <c r="B56" s="22" t="s">
        <v>28</v>
      </c>
      <c r="C56" s="23">
        <f>LOOKUP(B56,DONOTMODIFY!$C$3:$C$70,DONOTMODIFY!$D$3:$D$70)</f>
        <v>93.7</v>
      </c>
      <c r="D56" s="17" t="str">
        <f>IF(C55&gt;C56,B55,B56)</f>
        <v>UNLV</v>
      </c>
      <c r="E56" s="18" t="str">
        <f>B55</f>
        <v>UNLV</v>
      </c>
      <c r="F56" s="19">
        <f>C55</f>
        <v>132.7</v>
      </c>
      <c r="G56" s="17"/>
      <c r="H56" s="20"/>
      <c r="I56" s="21"/>
      <c r="M56" s="16"/>
      <c r="N56" s="20"/>
      <c r="O56" s="21"/>
    </row>
    <row r="57" spans="1:15" ht="15" thickBot="1">
      <c r="A57" s="15">
        <v>4</v>
      </c>
      <c r="B57" s="18" t="s">
        <v>45</v>
      </c>
      <c r="C57" s="19">
        <f>LOOKUP(B57,DONOTMODIFY!$C$3:$C$70,DONOTMODIFY!$D$3:$D$70)</f>
        <v>103.3</v>
      </c>
      <c r="D57" s="17"/>
      <c r="E57" s="20"/>
      <c r="F57" s="21"/>
      <c r="G57" s="17"/>
      <c r="H57" s="20"/>
      <c r="I57" s="21"/>
      <c r="M57" s="16"/>
      <c r="N57" s="20"/>
      <c r="O57" s="21"/>
    </row>
    <row r="58" spans="1:15" ht="15" thickBot="1">
      <c r="A58" s="15">
        <v>13</v>
      </c>
      <c r="B58" s="22" t="s">
        <v>69</v>
      </c>
      <c r="C58" s="23">
        <f>LOOKUP(B58,DONOTMODIFY!$C$3:$C$70,DONOTMODIFY!$D$3:$D$70)</f>
        <v>173.1</v>
      </c>
      <c r="D58" s="17" t="str">
        <f>IF(C57&gt;C58,B57,B58)</f>
        <v>Montana</v>
      </c>
      <c r="E58" s="22" t="str">
        <f>B57</f>
        <v>Syracuse</v>
      </c>
      <c r="F58" s="23">
        <f>C57</f>
        <v>103.3</v>
      </c>
      <c r="G58" s="17" t="str">
        <f>IF(F56&gt;=F58,E56,E58)</f>
        <v>UNLV</v>
      </c>
      <c r="H58" s="22" t="str">
        <f>E58</f>
        <v>Syracuse</v>
      </c>
      <c r="I58" s="23">
        <f>F58</f>
        <v>103.3</v>
      </c>
      <c r="J58" s="17" t="str">
        <f>IF(I54&gt;I58,H54,H58)</f>
        <v>Syracuse</v>
      </c>
      <c r="K58" s="18" t="str">
        <f>H54</f>
        <v>Indiana</v>
      </c>
      <c r="L58" s="19">
        <f>I54</f>
        <v>102.9</v>
      </c>
      <c r="M58" s="16"/>
      <c r="N58" s="20"/>
      <c r="O58" s="21"/>
    </row>
    <row r="59" spans="1:15" ht="15" thickBot="1">
      <c r="A59" s="13">
        <v>6</v>
      </c>
      <c r="B59" s="18" t="s">
        <v>78</v>
      </c>
      <c r="C59" s="19">
        <f>LOOKUP(B59,DONOTMODIFY!$C$3:$C$70,DONOTMODIFY!$D$3:$D$70)</f>
        <v>103.3</v>
      </c>
      <c r="J59" s="17"/>
      <c r="K59" s="20"/>
      <c r="L59" s="21"/>
      <c r="M59" s="16"/>
      <c r="N59" s="20"/>
      <c r="O59" s="21"/>
    </row>
    <row r="60" spans="1:15" ht="15" thickBot="1">
      <c r="A60" s="13">
        <v>11</v>
      </c>
      <c r="B60" s="22" t="s">
        <v>77</v>
      </c>
      <c r="C60" s="23">
        <f>LOOKUP(B60,DONOTMODIFY!$C$3:$C$70,DONOTMODIFY!$D$3:$D$70)</f>
        <v>93.3</v>
      </c>
      <c r="D60" s="16" t="str">
        <f>IF(C59&gt;C60,B59,B60)</f>
        <v>Butler</v>
      </c>
      <c r="E60" s="18" t="str">
        <f>B59</f>
        <v>Butler</v>
      </c>
      <c r="F60" s="19">
        <f>C59</f>
        <v>103.3</v>
      </c>
      <c r="J60" s="17"/>
      <c r="K60" s="20"/>
      <c r="L60" s="21"/>
      <c r="M60" s="16"/>
      <c r="N60" s="20"/>
      <c r="O60" s="21"/>
    </row>
    <row r="61" spans="1:15" ht="15" thickBot="1">
      <c r="A61" s="15">
        <v>3</v>
      </c>
      <c r="B61" s="18" t="s">
        <v>31</v>
      </c>
      <c r="C61" s="19">
        <f>LOOKUP(B61,DONOTMODIFY!$C$3:$C$70,DONOTMODIFY!$D$3:$D$70)</f>
        <v>133.5</v>
      </c>
      <c r="D61" s="16"/>
      <c r="E61" s="20"/>
      <c r="F61" s="21"/>
      <c r="J61" s="17"/>
      <c r="K61" s="20"/>
      <c r="L61" s="21"/>
      <c r="M61" s="16"/>
      <c r="N61" s="20"/>
      <c r="O61" s="21"/>
    </row>
    <row r="62" spans="1:15" ht="15" thickBot="1">
      <c r="A62" s="15">
        <v>14</v>
      </c>
      <c r="B62" s="22" t="s">
        <v>61</v>
      </c>
      <c r="C62" s="23">
        <f>LOOKUP(B62,DONOTMODIFY!$C$3:$C$70,DONOTMODIFY!$D$3:$D$70)</f>
        <v>153.5</v>
      </c>
      <c r="D62" s="16" t="str">
        <f>IF(C61&gt;C62,B61,B62)</f>
        <v>Davidson</v>
      </c>
      <c r="E62" s="22" t="str">
        <f>B61</f>
        <v>Marquette</v>
      </c>
      <c r="F62" s="23">
        <f>C61</f>
        <v>133.5</v>
      </c>
      <c r="G62" s="16" t="str">
        <f>IF(F60&gt;=F62,E60,E62)</f>
        <v>Marquette</v>
      </c>
      <c r="H62" s="18" t="str">
        <f>E62</f>
        <v>Marquette</v>
      </c>
      <c r="I62" s="19">
        <f>F62</f>
        <v>133.5</v>
      </c>
      <c r="J62" s="17"/>
      <c r="K62" s="20"/>
      <c r="L62" s="21"/>
      <c r="M62" s="16"/>
      <c r="N62" s="20"/>
      <c r="O62" s="21"/>
    </row>
    <row r="63" spans="1:15" ht="15" thickBot="1">
      <c r="A63" s="13">
        <v>7</v>
      </c>
      <c r="B63" s="18" t="s">
        <v>27</v>
      </c>
      <c r="C63" s="19">
        <f>LOOKUP(B63,DONOTMODIFY!$C$3:$C$70,DONOTMODIFY!$D$3:$D$70)</f>
        <v>132.9</v>
      </c>
      <c r="G63" s="16"/>
      <c r="H63" s="20"/>
      <c r="I63" s="21"/>
      <c r="J63" s="17"/>
      <c r="K63" s="20"/>
      <c r="L63" s="21"/>
      <c r="M63" s="16"/>
      <c r="N63" s="20"/>
      <c r="O63" s="21"/>
    </row>
    <row r="64" spans="1:15" ht="15" thickBot="1">
      <c r="A64" s="13">
        <v>10</v>
      </c>
      <c r="B64" s="22" t="s">
        <v>38</v>
      </c>
      <c r="C64" s="23">
        <f>LOOKUP(B64,DONOTMODIFY!$C$3:$C$70,DONOTMODIFY!$D$3:$D$70)</f>
        <v>62.9</v>
      </c>
      <c r="D64" s="17" t="str">
        <f>IF(C63&gt;C64,B63,B64)</f>
        <v>Illinois</v>
      </c>
      <c r="E64" s="18" t="str">
        <f>B63</f>
        <v>Illinois</v>
      </c>
      <c r="F64" s="19">
        <f>C63</f>
        <v>132.9</v>
      </c>
      <c r="G64" s="16"/>
      <c r="H64" s="20"/>
      <c r="I64" s="21"/>
      <c r="J64" s="17"/>
      <c r="K64" s="20"/>
      <c r="L64" s="21"/>
      <c r="M64" s="16"/>
      <c r="N64" s="20"/>
      <c r="O64" s="21"/>
    </row>
    <row r="65" spans="1:15" ht="14.25">
      <c r="A65" s="15">
        <v>2</v>
      </c>
      <c r="B65" s="18" t="s">
        <v>84</v>
      </c>
      <c r="C65" s="19">
        <f>LOOKUP(B65,DONOTMODIFY!$C$3:$C$70,DONOTMODIFY!$D$3:$D$70)</f>
        <v>93.7</v>
      </c>
      <c r="D65" s="17"/>
      <c r="E65" s="20"/>
      <c r="F65" s="21"/>
      <c r="G65" s="16"/>
      <c r="H65" s="20"/>
      <c r="I65" s="21"/>
      <c r="J65" s="17"/>
      <c r="K65" s="20"/>
      <c r="L65" s="21"/>
      <c r="M65" s="16"/>
      <c r="N65" s="20"/>
      <c r="O65" s="21"/>
    </row>
    <row r="66" spans="1:15" ht="15" thickBot="1">
      <c r="A66" s="15">
        <v>15</v>
      </c>
      <c r="B66" s="22" t="s">
        <v>196</v>
      </c>
      <c r="C66" s="23">
        <f>LOOKUP(B66,DONOTMODIFY!$C$3:$C$70,DONOTMODIFY!$D$3:$D$70)</f>
        <v>133.5</v>
      </c>
      <c r="D66" s="17" t="str">
        <f>IF(C65&gt;C66,B65,B66)</f>
        <v>Pacific</v>
      </c>
      <c r="E66" s="22" t="str">
        <f>B65</f>
        <v>Miami</v>
      </c>
      <c r="F66" s="23">
        <f>C65</f>
        <v>93.7</v>
      </c>
      <c r="G66" s="16" t="str">
        <f>IF(F64&gt;=F66,E64,E66)</f>
        <v>Illinois</v>
      </c>
      <c r="H66" s="22" t="str">
        <f>E66</f>
        <v>Miami</v>
      </c>
      <c r="I66" s="23">
        <f>F66</f>
        <v>93.7</v>
      </c>
      <c r="J66" s="17" t="str">
        <f>IF(I62&gt;=I66,H62,H66)</f>
        <v>Marquette</v>
      </c>
      <c r="K66" s="22" t="str">
        <f>H66</f>
        <v>Miami</v>
      </c>
      <c r="L66" s="23">
        <f>I66</f>
        <v>93.7</v>
      </c>
      <c r="M66" s="16" t="str">
        <f>IF(L58&gt;L66,K58,K66)</f>
        <v>Indiana</v>
      </c>
      <c r="N66" s="22" t="str">
        <f>K58</f>
        <v>Indiana</v>
      </c>
      <c r="O66" s="23">
        <f>L58</f>
        <v>102.9</v>
      </c>
    </row>
    <row r="67" spans="1:19" s="6" customFormat="1" ht="14.25">
      <c r="A67" s="6" t="s">
        <v>249</v>
      </c>
      <c r="D67" s="6">
        <f>SUM(D68:D99)</f>
        <v>15</v>
      </c>
      <c r="G67" s="6">
        <f>SUM(G68:G99)</f>
        <v>7</v>
      </c>
      <c r="J67" s="6">
        <f>SUM(J68:J99)</f>
        <v>3</v>
      </c>
      <c r="M67" s="6">
        <f>SUM(M68:M99)</f>
        <v>3</v>
      </c>
      <c r="P67" s="6">
        <f>SUM(P68:P99)</f>
        <v>1</v>
      </c>
      <c r="S67" s="6">
        <f>SUM(S68:S99)</f>
        <v>1</v>
      </c>
    </row>
    <row r="68" spans="4:19" ht="14.25">
      <c r="D68">
        <f>IF(D4=E4,1,0)</f>
        <v>1</v>
      </c>
      <c r="G68">
        <f>IF(G6=H6,1,0)</f>
        <v>1</v>
      </c>
      <c r="J68">
        <f>IF(J10=K10,1,0)</f>
        <v>1</v>
      </c>
      <c r="M68">
        <f>IF(M18=N18,1,0)</f>
        <v>1</v>
      </c>
      <c r="P68">
        <f>IF(P34=Q34,1,0)</f>
        <v>0</v>
      </c>
      <c r="S68">
        <f>IF(S42=T42,1,0)</f>
        <v>1</v>
      </c>
    </row>
    <row r="69" spans="4:16" ht="14.25">
      <c r="D69">
        <f>IF(D6=E6,1,0)</f>
        <v>1</v>
      </c>
      <c r="G69">
        <f>IF(G10=H10,1,0)</f>
        <v>1</v>
      </c>
      <c r="J69">
        <f>IF(J18=K18,1,0)</f>
        <v>0</v>
      </c>
      <c r="M69">
        <f>IF(M34=N34,1,0)</f>
        <v>0</v>
      </c>
      <c r="P69">
        <f>IF(P50=Q50,1,0)</f>
        <v>1</v>
      </c>
    </row>
    <row r="70" spans="4:13" ht="14.25">
      <c r="D70">
        <f>IF(D8=E8,1,0)</f>
        <v>0</v>
      </c>
      <c r="G70">
        <f>IF(G14=H14,1,0)</f>
        <v>0</v>
      </c>
      <c r="J70">
        <f>IF(J26=K26,1,0)</f>
        <v>0</v>
      </c>
      <c r="M70">
        <f>IF(M50=N50,1,0)</f>
        <v>1</v>
      </c>
    </row>
    <row r="71" spans="4:13" ht="14.25">
      <c r="D71">
        <f>IF(D10=E10,1,0)</f>
        <v>0</v>
      </c>
      <c r="G71">
        <f>IF(G18=H18,1,0)</f>
        <v>0</v>
      </c>
      <c r="J71">
        <f>IF(J34=K34,1,0)</f>
        <v>0</v>
      </c>
      <c r="M71">
        <f>IF(M66=N66,1,0)</f>
        <v>1</v>
      </c>
    </row>
    <row r="72" spans="4:10" ht="14.25">
      <c r="D72">
        <f>IF(D12=E12,1,0)</f>
        <v>1</v>
      </c>
      <c r="G72">
        <f>IF(G22=H22,1,0)</f>
        <v>0</v>
      </c>
      <c r="J72">
        <f>IF(J42=K42,1,0)</f>
        <v>1</v>
      </c>
    </row>
    <row r="73" spans="4:10" ht="14.25">
      <c r="D73">
        <f>IF(D14=E14,1,0)</f>
        <v>1</v>
      </c>
      <c r="G73">
        <f>IF(G26=H26,1,0)</f>
        <v>1</v>
      </c>
      <c r="J73">
        <f>IF(J50=K50,1,0)</f>
        <v>1</v>
      </c>
    </row>
    <row r="74" spans="4:10" ht="14.25">
      <c r="D74">
        <f>IF(D16=E16,1,0)</f>
        <v>1</v>
      </c>
      <c r="G74">
        <f>IF(G30=H30,1,0)</f>
        <v>0</v>
      </c>
      <c r="J74">
        <f>IF(J58=K58,1,0)</f>
        <v>0</v>
      </c>
    </row>
    <row r="75" spans="4:10" ht="14.25">
      <c r="D75">
        <f>IF(D18=E18,1,0)</f>
        <v>0</v>
      </c>
      <c r="G75">
        <f>IF(G34=H34,1,0)</f>
        <v>1</v>
      </c>
      <c r="J75">
        <f>IF(J66=K66,1,0)</f>
        <v>0</v>
      </c>
    </row>
    <row r="76" spans="4:7" ht="14.25">
      <c r="D76">
        <f>IF(D20=E20,1,0)</f>
        <v>0</v>
      </c>
      <c r="G76">
        <f>IF(G38=H38,1,0)</f>
        <v>1</v>
      </c>
    </row>
    <row r="77" spans="4:7" ht="14.25">
      <c r="D77">
        <f>IF(D22=E22,1,0)</f>
        <v>1</v>
      </c>
      <c r="G77">
        <f>IF(G42=H42,1,0)</f>
        <v>0</v>
      </c>
    </row>
    <row r="78" spans="4:7" ht="14.25">
      <c r="D78">
        <f>IF(D24=E24,1,0)</f>
        <v>0</v>
      </c>
      <c r="G78">
        <f>IF(G46=H46,1,0)</f>
        <v>0</v>
      </c>
    </row>
    <row r="79" spans="4:7" ht="14.25">
      <c r="D79">
        <f>IF(D26=E26,1,0)</f>
        <v>1</v>
      </c>
      <c r="G79">
        <f>IF(G50=H50,1,0)</f>
        <v>1</v>
      </c>
    </row>
    <row r="80" spans="4:7" ht="14.25">
      <c r="D80">
        <f>IF(D28=E28,1,0)</f>
        <v>1</v>
      </c>
      <c r="G80">
        <f>IF(G54=H54,1,0)</f>
        <v>0</v>
      </c>
    </row>
    <row r="81" spans="4:7" ht="14.25">
      <c r="D81">
        <f>IF(D30=E30,1,0)</f>
        <v>1</v>
      </c>
      <c r="G81">
        <f>IF(G58=H58,1,0)</f>
        <v>0</v>
      </c>
    </row>
    <row r="82" spans="4:7" ht="14.25">
      <c r="D82">
        <f>IF(D32=E32,1,0)</f>
        <v>0</v>
      </c>
      <c r="G82">
        <f>IF(G62=H62,1,0)</f>
        <v>1</v>
      </c>
    </row>
    <row r="83" spans="4:7" ht="14.25">
      <c r="D83">
        <f>IF(D34=E34,1,0)</f>
        <v>1</v>
      </c>
      <c r="G83">
        <f>IF(G66=H66,1,0)</f>
        <v>0</v>
      </c>
    </row>
    <row r="84" ht="14.25">
      <c r="D84">
        <f>IF(D36=E36,1,0)</f>
        <v>1</v>
      </c>
    </row>
    <row r="85" ht="14.25">
      <c r="D85">
        <f>IF(D38=E38,1,0)</f>
        <v>0</v>
      </c>
    </row>
    <row r="86" ht="14.25">
      <c r="D86">
        <f>IF(D40=E40,1,0)</f>
        <v>0</v>
      </c>
    </row>
    <row r="87" ht="14.25">
      <c r="D87">
        <f>IF(D42=E42,1,0)</f>
        <v>0</v>
      </c>
    </row>
    <row r="88" ht="14.25">
      <c r="D88">
        <f>IF(D44=E44,1,0)</f>
        <v>1</v>
      </c>
    </row>
    <row r="89" ht="14.25">
      <c r="D89">
        <f>IF(D46=E46,1,0)</f>
        <v>0</v>
      </c>
    </row>
    <row r="90" ht="14.25">
      <c r="D90">
        <f>IF(D48=E48,1,0)</f>
        <v>0</v>
      </c>
    </row>
    <row r="91" ht="14.25">
      <c r="D91">
        <f>IF(D50=E50,1,0)</f>
        <v>0</v>
      </c>
    </row>
    <row r="92" ht="14.25">
      <c r="D92">
        <f>IF(D52=E52,1,0)</f>
        <v>0</v>
      </c>
    </row>
    <row r="93" ht="14.25">
      <c r="D93">
        <f>IF(D54=E54,1,0)</f>
        <v>0</v>
      </c>
    </row>
    <row r="94" ht="14.25">
      <c r="D94">
        <f>IF(D56=E56,1,0)</f>
        <v>1</v>
      </c>
    </row>
    <row r="95" ht="14.25">
      <c r="D95">
        <f>IF(D58=E58,1,0)</f>
        <v>0</v>
      </c>
    </row>
    <row r="96" ht="14.25">
      <c r="D96">
        <f>IF(D60=E60,1,0)</f>
        <v>1</v>
      </c>
    </row>
    <row r="97" ht="14.25">
      <c r="D97">
        <f>IF(D62=E62,1,0)</f>
        <v>0</v>
      </c>
    </row>
    <row r="98" ht="14.25">
      <c r="D98">
        <f>IF(D64=E64,1,0)</f>
        <v>1</v>
      </c>
    </row>
    <row r="99" ht="14.25">
      <c r="D99">
        <f>IF(D66=E66,1,0)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Ferrigno</dc:creator>
  <cp:keywords/>
  <dc:description/>
  <cp:lastModifiedBy>Kevin Ferrigno</cp:lastModifiedBy>
  <dcterms:created xsi:type="dcterms:W3CDTF">2013-03-15T13:50:38Z</dcterms:created>
  <dcterms:modified xsi:type="dcterms:W3CDTF">2013-03-20T12:18:57Z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